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КПК1217441!$A$1:$BM$117</definedName>
  </definedNames>
  <calcPr calcId="125725"/>
</workbook>
</file>

<file path=xl/calcChain.xml><?xml version="1.0" encoding="utf-8"?>
<calcChain xmlns="http://schemas.openxmlformats.org/spreadsheetml/2006/main">
  <c r="AW96" i="2"/>
  <c r="AW105"/>
  <c r="AW90"/>
  <c r="AW94" s="1"/>
  <c r="BE94" s="1"/>
  <c r="AK54"/>
  <c r="AS54" s="1"/>
  <c r="I22"/>
  <c r="U21" s="1"/>
  <c r="AK55"/>
  <c r="AK56"/>
  <c r="AS56" s="1"/>
  <c r="AW99"/>
  <c r="BE105" s="1"/>
  <c r="AW81"/>
  <c r="AW85" s="1"/>
  <c r="BE85" s="1"/>
  <c r="AK53"/>
  <c r="AK61"/>
  <c r="AW87"/>
  <c r="BE87" s="1"/>
  <c r="BE81"/>
  <c r="AS62"/>
  <c r="AK51"/>
  <c r="AS51" s="1"/>
  <c r="AS52"/>
  <c r="AS61"/>
  <c r="BE101"/>
  <c r="BE100"/>
  <c r="AS60"/>
  <c r="AS53"/>
  <c r="AS59"/>
  <c r="AK50"/>
  <c r="AS50" s="1"/>
  <c r="AS63" s="1"/>
  <c r="BE92"/>
  <c r="BE91"/>
  <c r="BE83"/>
  <c r="AS55"/>
  <c r="AS57"/>
  <c r="AS58"/>
  <c r="AJ72"/>
  <c r="AR72"/>
  <c r="BE99"/>
  <c r="AW103"/>
  <c r="BE103" s="1"/>
  <c r="BE96"/>
  <c r="BE90"/>
  <c r="AK63"/>
</calcChain>
</file>

<file path=xl/sharedStrings.xml><?xml version="1.0" encoding="utf-8"?>
<sst xmlns="http://schemas.openxmlformats.org/spreadsheetml/2006/main" count="212" uniqueCount="150">
  <si>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</si>
  <si>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</si>
  <si>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</si>
  <si>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</si>
  <si>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</si>
  <si>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</si>
  <si>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</si>
  <si>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</si>
  <si>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</si>
  <si>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</si>
  <si>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</si>
  <si>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</si>
  <si>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</si>
  <si>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</si>
  <si>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</si>
  <si>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</si>
  <si>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</si>
  <si>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</si>
  <si>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</si>
  <si>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</si>
  <si>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</si>
  <si>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</si>
  <si>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</si>
  <si>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</si>
  <si>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</si>
  <si>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</si>
  <si>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</si>
  <si>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</si>
  <si>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</si>
  <si>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</si>
  <si>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</si>
  <si>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</si>
  <si>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</si>
  <si>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</si>
  <si>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</si>
  <si>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</si>
  <si>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</si>
  <si>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</si>
  <si>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</si>
  <si>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</si>
  <si>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</si>
  <si>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</si>
  <si>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</si>
  <si>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</si>
  <si>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</si>
  <si>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</si>
  <si>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</si>
  <si>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</si>
  <si>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</si>
  <si>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</si>
  <si>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</si>
  <si>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</si>
  <si>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</si>
  <si>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</si>
  <si>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</si>
  <si>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</si>
  <si>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</si>
  <si>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</si>
  <si>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</si>
  <si>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</si>
  <si>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</si>
  <si>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</si>
  <si>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</si>
  <si>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</si>
  <si>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0443</t>
  </si>
  <si>
    <t>Забезпечення розвитку інфраструктури території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</si>
  <si>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</si>
  <si>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</si>
  <si>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</si>
  <si>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</si>
  <si>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</si>
  <si>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</si>
  <si>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</si>
  <si>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</si>
  <si>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</si>
  <si>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</si>
  <si>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</si>
  <si>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Будівництво інших об'єктів соціальної та виробничої інфраструктури комунальної власності</t>
  </si>
  <si>
    <t>Забезпечення будівництва об’єктів</t>
  </si>
  <si>
    <t>Забезпечення реконструкції об’єктів</t>
  </si>
  <si>
    <t>Будівництво ФОК з басейнами (типової будівлі басейну "Н2О-Classic"), вул.Незалежності, 22, м.Ніжин, Чернігівська обл., в т.ч.ПВР</t>
  </si>
  <si>
    <t>Будівництво міського кладовища на території Кунашівської сільської ради, Ніжинського району, в т.ч.ПВР</t>
  </si>
  <si>
    <t>Реконструкція пішоходної частини з елементами благоустрою території, прилеглої до адмінбудівлі за адресою пл.імені І.Франка в м. Ніжин Чернігівської обл.</t>
  </si>
  <si>
    <t xml:space="preserve">Реконструкція КНС біля р. Остер по вул. Набережна в м. Ніжин, Чернігівської обл. в т.ч. ПВР </t>
  </si>
  <si>
    <t>Реконструкція самоплинного колектору д-800мм із залізобетонних труб методом протягування поліетиленової труб діаметром 600 мм по вул.Синяківській-Шевченка в м.Ніжин Чернігівської област в т.ч. ПВР</t>
  </si>
  <si>
    <t>Реконструкція вулиці Шевченка з площею імені І.Франка, в т.ч.ПВР</t>
  </si>
  <si>
    <t>Показник</t>
  </si>
  <si>
    <t>Завдання 1. Забезпечення будівництва об’єктів</t>
  </si>
  <si>
    <t>обсяг видатків на будівництво</t>
  </si>
  <si>
    <t>тис.грн.</t>
  </si>
  <si>
    <t>кількість об’єктів, які планується будувати</t>
  </si>
  <si>
    <t>Додаток 5 до рішення сесії</t>
  </si>
  <si>
    <t>середні витрати на будівництво одного об’єкта</t>
  </si>
  <si>
    <t>тис. грн</t>
  </si>
  <si>
    <t>Розрахунок (обсяг видатків /кількість об'єктав)</t>
  </si>
  <si>
    <t>Рівень виконання завдань</t>
  </si>
  <si>
    <t>Розрахунок (касові видатки/обсяг видатків *100)</t>
  </si>
  <si>
    <t>Завдання 2. Забезпечення реконструкції об’єктів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</si>
  <si>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</si>
  <si>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</si>
  <si>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</si>
  <si>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>Начальник фінансового управління</t>
  </si>
  <si>
    <t>Л.В. Писаренко</t>
  </si>
  <si>
    <t xml:space="preserve">Підвищення експлуатаційних властивостей об'єктів соціальної та виробничої інфраструктури  комунальної власності </t>
  </si>
  <si>
    <t>1.1</t>
  </si>
  <si>
    <t>1217330</t>
  </si>
  <si>
    <t>1.1.1</t>
  </si>
  <si>
    <t>1.2</t>
  </si>
  <si>
    <t>1.2.1</t>
  </si>
  <si>
    <t>1.3</t>
  </si>
  <si>
    <t>1.3.1</t>
  </si>
  <si>
    <t>1.4</t>
  </si>
  <si>
    <t>1.4.1</t>
  </si>
  <si>
    <t>2</t>
  </si>
  <si>
    <t>2.1</t>
  </si>
  <si>
    <t>2.1.1</t>
  </si>
  <si>
    <t>2.2.</t>
  </si>
  <si>
    <t>2.4</t>
  </si>
  <si>
    <t>2.4.1</t>
  </si>
  <si>
    <t>2.3</t>
  </si>
  <si>
    <t>2.3.1</t>
  </si>
  <si>
    <t>2.2.1</t>
  </si>
  <si>
    <t>Будівництво протипожежного водопостачання до полігону ТПВ по вул. Прилуцька з підключенням до існуючої мережі  водопостачання міста в тч. ПВР</t>
  </si>
  <si>
    <t xml:space="preserve">    .2019</t>
  </si>
  <si>
    <t xml:space="preserve">Забезпечення проведення капітального ремонту </t>
  </si>
  <si>
    <t>Капіт.ремонт елементів благоустрою з  встановленням пам’ятника борцям за Незалежність та територіальну цілісність України  на території парку Незалежності по вул. Незалежності у м. Ніжин Чернігівської обл в т.ч. ПВР</t>
  </si>
  <si>
    <t xml:space="preserve">Будівництво системи відеоспостереження прилеглої території залізничного вокзалу в м.Ніжин, Чернігівської обл. в т.ч.ПВР </t>
  </si>
  <si>
    <t xml:space="preserve">Завдання 3. Забезпечення проведення капітального ремонту </t>
  </si>
  <si>
    <t>обсяг видатків на капітальний ремонт</t>
  </si>
  <si>
    <t>кількість об’єктів, які планується капітальний ремонт</t>
  </si>
  <si>
    <t>середні витрати на капітальний ремонт  одного об’єкта</t>
  </si>
  <si>
    <t>3</t>
  </si>
  <si>
    <t>3.1</t>
  </si>
  <si>
    <t>3.1.1</t>
  </si>
  <si>
    <t>3.2.</t>
  </si>
  <si>
    <t>3.2.1</t>
  </si>
  <si>
    <t>3.3</t>
  </si>
  <si>
    <t>3.3.1</t>
  </si>
  <si>
    <t>3.4</t>
  </si>
  <si>
    <t>3.4.1</t>
  </si>
  <si>
    <t>Реконструкція центральної КНС по вул. Синяківська в м. Ніжин, Чернігівської обл.з виділенням черговості:1 черга-заміна каналізаційної решітки та щитового затвору у правому каналі приймального відділення; 2черга-заміна каналізаційної решітки та щитового заптвору у лівому каналі приймального відділення з реконструкцією покрівлі та вимощення навколо будівлі; 3 черга- улаштування опорядження фасаду на основі профільних металевих листових матеріалів" т.ч.ПВР.</t>
  </si>
  <si>
    <t xml:space="preserve">Будівництво системи відеоспостереження для розпізнавання обличчя на площі ім І Франка в м.Ніжин, Чернігівської обл. в т.ч.ПВР </t>
  </si>
  <si>
    <t xml:space="preserve"> </t>
  </si>
  <si>
    <t>Будівництво артезіанської сверловини для житлового будинку Кунашівський старостинський округ в т.ч.ПВР</t>
  </si>
  <si>
    <t>Реконструкція нежитлового приміщення по вул.Покровська,8 в т.ч. ПВР</t>
  </si>
  <si>
    <t xml:space="preserve">УСЬОГО   </t>
  </si>
  <si>
    <t>Кошторис на 2019 рік  Рішення 63 сесії</t>
  </si>
  <si>
    <t>Конституція України;  Закон України "Про  місцеве      самоврядування",  Бюджетний  Кодекс  України, рішення  позачергової сесії Ніжинської міської ради «Про міський бюджет  м.Ніжина  на 2019 рік»   від 16.01.2019р. №7-50/2019,  рішення сесії 7 скликання Ніжинської міської ради  про внесення   змін до  рішення міської ради    від  16 січня 2019  року № 7-50/2019 «Про міський бюджет  м.Ніжина  на 2019 рік»  № 7-52/2019 від 27.02.2019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3-54/2019 від 24,04.2019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4-55/2019 від 22.05.2019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5-56/2019 від 26.06.2019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5-58/2019 від 07.08.2019 року, 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10-60/2019 від 25.09.2019 рокурішення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10-62/2019 від 23.10.2019 року, 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9-63/2019 від 27.11.2019 року.</t>
  </si>
  <si>
    <t xml:space="preserve">_04 грудня  2019 року   № 68      </t>
  </si>
  <si>
    <t xml:space="preserve">Кошторис на 2019 рік рішення 63 сесії  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</si>
</sst>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22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4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1" fontId="7" fillId="0" borderId="0" xfId="0" applyNumberFormat="1" applyFont="1"/>
    <xf numFmtId="49" fontId="1" fillId="0" borderId="0" xfId="0" applyNumberFormat="1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14" fontId="19" fillId="0" borderId="6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6" fontId="13" fillId="0" borderId="1" xfId="1" applyNumberFormat="1" applyFont="1" applyFill="1" applyBorder="1" applyAlignment="1">
      <alignment horizontal="left" vertical="top" wrapText="1"/>
    </xf>
    <xf numFmtId="166" fontId="13" fillId="0" borderId="2" xfId="1" applyNumberFormat="1" applyFont="1" applyFill="1" applyBorder="1" applyAlignment="1">
      <alignment horizontal="left" vertical="top" wrapText="1"/>
    </xf>
    <xf numFmtId="166" fontId="13" fillId="0" borderId="3" xfId="1" applyNumberFormat="1" applyFont="1" applyFill="1" applyBorder="1" applyAlignment="1">
      <alignment horizontal="left" vertical="top" wrapText="1"/>
    </xf>
    <xf numFmtId="164" fontId="1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/>
    </xf>
  </cellXfs>
  <cellStyles count="2">
    <cellStyle name="Звичайний_Додаток _ 3 зм_ни 4575" xfId="1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7"/>
  <sheetViews>
    <sheetView tabSelected="1" view="pageBreakPreview" topLeftCell="A56" zoomScaleNormal="80" zoomScaleSheetLayoutView="100" workbookViewId="0">
      <selection activeCell="AW94" sqref="AW94:BD105"/>
    </sheetView>
  </sheetViews>
  <sheetFormatPr defaultRowHeight="12.75"/>
  <cols>
    <col min="1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68" t="s">
        <v>40</v>
      </c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</row>
    <row r="2" spans="1:64" ht="15.95" customHeight="1">
      <c r="AO2" s="169" t="s">
        <v>0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</row>
    <row r="3" spans="1:64" ht="15" customHeight="1">
      <c r="AO3" s="169" t="s">
        <v>1</v>
      </c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</row>
    <row r="4" spans="1:64" ht="32.1" customHeight="1">
      <c r="AO4" s="177" t="s">
        <v>61</v>
      </c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</row>
    <row r="5" spans="1:64">
      <c r="AO5" s="178" t="s">
        <v>24</v>
      </c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</row>
    <row r="6" spans="1:64" ht="7.5" customHeight="1"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</row>
    <row r="7" spans="1:64" ht="26.25" customHeight="1">
      <c r="AO7" s="180" t="s">
        <v>148</v>
      </c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</row>
    <row r="10" spans="1:64" ht="15.75" customHeight="1">
      <c r="A10" s="172" t="s">
        <v>25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</row>
    <row r="11" spans="1:64" ht="15.75" customHeight="1">
      <c r="A11" s="172" t="s">
        <v>59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162">
        <v>1</v>
      </c>
      <c r="B13" s="162"/>
      <c r="C13" s="159" t="s">
        <v>56</v>
      </c>
      <c r="D13" s="160"/>
      <c r="E13" s="160"/>
      <c r="F13" s="160"/>
      <c r="G13" s="160"/>
      <c r="H13" s="160"/>
      <c r="I13" s="160"/>
      <c r="J13" s="160"/>
      <c r="K13" s="160"/>
      <c r="L13" s="163" t="s">
        <v>57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</row>
    <row r="14" spans="1:64" ht="27" customHeight="1">
      <c r="A14" s="155" t="s">
        <v>62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 t="s">
        <v>2</v>
      </c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</row>
    <row r="15" spans="1:64" ht="20.25" customHeight="1">
      <c r="A15" s="162" t="s">
        <v>8</v>
      </c>
      <c r="B15" s="162"/>
      <c r="C15" s="159" t="s">
        <v>60</v>
      </c>
      <c r="D15" s="160"/>
      <c r="E15" s="160"/>
      <c r="F15" s="160"/>
      <c r="G15" s="160"/>
      <c r="H15" s="160"/>
      <c r="I15" s="160"/>
      <c r="J15" s="160"/>
      <c r="K15" s="160"/>
      <c r="L15" s="163" t="s">
        <v>63</v>
      </c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</row>
    <row r="16" spans="1:64" ht="24" customHeight="1">
      <c r="A16" s="155" t="s">
        <v>62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 t="s">
        <v>3</v>
      </c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</row>
    <row r="17" spans="1:79" ht="22.5" customHeight="1">
      <c r="A17" s="162">
        <v>3</v>
      </c>
      <c r="B17" s="162"/>
      <c r="C17" s="159">
        <v>1217330</v>
      </c>
      <c r="D17" s="160"/>
      <c r="E17" s="160"/>
      <c r="F17" s="160"/>
      <c r="G17" s="160"/>
      <c r="H17" s="160"/>
      <c r="I17" s="160"/>
      <c r="J17" s="160"/>
      <c r="K17" s="160"/>
      <c r="L17" s="146" t="s">
        <v>64</v>
      </c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63" t="s">
        <v>77</v>
      </c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149" t="s">
        <v>41</v>
      </c>
      <c r="E19" s="149"/>
      <c r="F19" s="149"/>
      <c r="G19" s="149"/>
      <c r="H19" s="149"/>
      <c r="I19" s="149"/>
      <c r="J19" s="149"/>
      <c r="K19" s="7"/>
      <c r="L19" s="155" t="s">
        <v>26</v>
      </c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 t="s">
        <v>4</v>
      </c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184" t="s">
        <v>54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61">
        <f>I22</f>
        <v>9578729</v>
      </c>
      <c r="V21" s="161"/>
      <c r="W21" s="161"/>
      <c r="X21" s="161"/>
      <c r="Y21" s="161"/>
      <c r="Z21" s="161"/>
      <c r="AA21" s="161"/>
      <c r="AB21" s="161"/>
      <c r="AC21" s="161"/>
      <c r="AD21" s="161"/>
      <c r="AE21" s="171" t="s">
        <v>55</v>
      </c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82" t="s">
        <v>28</v>
      </c>
      <c r="BE21" s="182"/>
      <c r="BF21" s="182"/>
      <c r="BG21" s="182"/>
      <c r="BH21" s="182"/>
      <c r="BI21" s="182"/>
      <c r="BJ21" s="182"/>
      <c r="BK21" s="182"/>
      <c r="BL21" s="182"/>
    </row>
    <row r="22" spans="1:79" ht="24.95" customHeight="1">
      <c r="A22" s="182" t="s">
        <v>27</v>
      </c>
      <c r="B22" s="182"/>
      <c r="C22" s="182"/>
      <c r="D22" s="182"/>
      <c r="E22" s="182"/>
      <c r="F22" s="182"/>
      <c r="G22" s="182"/>
      <c r="H22" s="182"/>
      <c r="I22" s="161">
        <f>9130000+1104991+190000-2970000+195000-10000+1760000-125000+65709+238029</f>
        <v>9578729</v>
      </c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82" t="s">
        <v>29</v>
      </c>
      <c r="U22" s="182"/>
      <c r="V22" s="182"/>
      <c r="W22" s="182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169" t="s">
        <v>43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</row>
    <row r="25" spans="1:79" ht="175.5" customHeight="1">
      <c r="A25" s="183" t="s">
        <v>147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</row>
    <row r="26" spans="1:79" ht="8.2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20.25" customHeight="1">
      <c r="A27" s="182" t="s">
        <v>42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</row>
    <row r="28" spans="1:79" ht="27.75" customHeight="1">
      <c r="A28" s="179" t="s">
        <v>33</v>
      </c>
      <c r="B28" s="179"/>
      <c r="C28" s="179"/>
      <c r="D28" s="179"/>
      <c r="E28" s="179"/>
      <c r="F28" s="179"/>
      <c r="G28" s="156" t="s">
        <v>46</v>
      </c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8"/>
    </row>
    <row r="29" spans="1:79" ht="15.75" hidden="1">
      <c r="A29" s="145">
        <v>1</v>
      </c>
      <c r="B29" s="145"/>
      <c r="C29" s="145"/>
      <c r="D29" s="145"/>
      <c r="E29" s="145"/>
      <c r="F29" s="145"/>
      <c r="G29" s="156">
        <v>2</v>
      </c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8"/>
    </row>
    <row r="30" spans="1:79" ht="10.5" hidden="1" customHeight="1">
      <c r="A30" s="185" t="s">
        <v>38</v>
      </c>
      <c r="B30" s="185"/>
      <c r="C30" s="185"/>
      <c r="D30" s="185"/>
      <c r="E30" s="185"/>
      <c r="F30" s="185"/>
      <c r="G30" s="138" t="s">
        <v>11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40"/>
      <c r="CA30" s="1" t="s">
        <v>53</v>
      </c>
    </row>
    <row r="31" spans="1:79" ht="25.5" customHeight="1">
      <c r="A31" s="185">
        <v>1</v>
      </c>
      <c r="B31" s="185"/>
      <c r="C31" s="185"/>
      <c r="D31" s="185"/>
      <c r="E31" s="185"/>
      <c r="F31" s="185"/>
      <c r="G31" s="192" t="s">
        <v>103</v>
      </c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4"/>
      <c r="CA31" s="1" t="s">
        <v>52</v>
      </c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>
      <c r="A33" s="182" t="s">
        <v>44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</row>
    <row r="34" spans="1:79" ht="27.75" customHeight="1">
      <c r="A34" s="134" t="s">
        <v>65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</row>
    <row r="35" spans="1:79" ht="1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>
      <c r="A36" s="182" t="s">
        <v>45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</row>
    <row r="37" spans="1:79" ht="15.75" customHeight="1">
      <c r="A37" s="179" t="s">
        <v>33</v>
      </c>
      <c r="B37" s="179"/>
      <c r="C37" s="179"/>
      <c r="D37" s="179"/>
      <c r="E37" s="179"/>
      <c r="F37" s="179"/>
      <c r="G37" s="156" t="s">
        <v>30</v>
      </c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8"/>
    </row>
    <row r="38" spans="1:79" ht="15.75" hidden="1">
      <c r="A38" s="145">
        <v>1</v>
      </c>
      <c r="B38" s="145"/>
      <c r="C38" s="145"/>
      <c r="D38" s="145"/>
      <c r="E38" s="145"/>
      <c r="F38" s="145"/>
      <c r="G38" s="156">
        <v>2</v>
      </c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8"/>
    </row>
    <row r="39" spans="1:79" ht="10.5" hidden="1" customHeight="1">
      <c r="A39" s="185" t="s">
        <v>10</v>
      </c>
      <c r="B39" s="185"/>
      <c r="C39" s="185"/>
      <c r="D39" s="185"/>
      <c r="E39" s="185"/>
      <c r="F39" s="185"/>
      <c r="G39" s="138" t="s">
        <v>11</v>
      </c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40"/>
      <c r="CA39" s="1" t="s">
        <v>15</v>
      </c>
    </row>
    <row r="40" spans="1:79" ht="18.75" customHeight="1">
      <c r="A40" s="109">
        <v>1</v>
      </c>
      <c r="B40" s="110"/>
      <c r="C40" s="110"/>
      <c r="D40" s="110"/>
      <c r="E40" s="110"/>
      <c r="F40" s="111"/>
      <c r="G40" s="181" t="s">
        <v>78</v>
      </c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40"/>
    </row>
    <row r="41" spans="1:79" ht="20.25" customHeight="1">
      <c r="A41" s="185">
        <v>2</v>
      </c>
      <c r="B41" s="185"/>
      <c r="C41" s="185"/>
      <c r="D41" s="185"/>
      <c r="E41" s="185"/>
      <c r="F41" s="185"/>
      <c r="G41" s="189" t="s">
        <v>79</v>
      </c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1"/>
      <c r="CA41" s="1" t="s">
        <v>16</v>
      </c>
    </row>
    <row r="42" spans="1:79" ht="20.25" customHeight="1">
      <c r="A42" s="185">
        <v>3</v>
      </c>
      <c r="B42" s="185"/>
      <c r="C42" s="185"/>
      <c r="D42" s="185"/>
      <c r="E42" s="185"/>
      <c r="F42" s="185"/>
      <c r="G42" s="189" t="s">
        <v>124</v>
      </c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1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182" t="s">
        <v>47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</row>
    <row r="45" spans="1:79" ht="6.75" customHeight="1">
      <c r="A45" s="165" t="s">
        <v>58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9"/>
      <c r="BB45" s="19"/>
      <c r="BC45" s="19"/>
      <c r="BD45" s="19"/>
      <c r="BE45" s="19"/>
      <c r="BF45" s="19"/>
      <c r="BG45" s="19"/>
      <c r="BH45" s="19"/>
      <c r="BI45" s="5"/>
      <c r="BJ45" s="5"/>
      <c r="BK45" s="5"/>
      <c r="BL45" s="5"/>
    </row>
    <row r="46" spans="1:79" ht="15.95" customHeight="1">
      <c r="A46" s="145" t="s">
        <v>33</v>
      </c>
      <c r="B46" s="145"/>
      <c r="C46" s="145"/>
      <c r="D46" s="148" t="s">
        <v>31</v>
      </c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50"/>
      <c r="AC46" s="145" t="s">
        <v>34</v>
      </c>
      <c r="AD46" s="145"/>
      <c r="AE46" s="145"/>
      <c r="AF46" s="145"/>
      <c r="AG46" s="145"/>
      <c r="AH46" s="145"/>
      <c r="AI46" s="145"/>
      <c r="AJ46" s="145"/>
      <c r="AK46" s="145" t="s">
        <v>35</v>
      </c>
      <c r="AL46" s="145"/>
      <c r="AM46" s="145"/>
      <c r="AN46" s="145"/>
      <c r="AO46" s="145"/>
      <c r="AP46" s="145"/>
      <c r="AQ46" s="145"/>
      <c r="AR46" s="145"/>
      <c r="AS46" s="145" t="s">
        <v>32</v>
      </c>
      <c r="AT46" s="145"/>
      <c r="AU46" s="145"/>
      <c r="AV46" s="145"/>
      <c r="AW46" s="145"/>
      <c r="AX46" s="145"/>
      <c r="AY46" s="145"/>
      <c r="AZ46" s="145"/>
      <c r="BA46" s="16"/>
      <c r="BB46" s="16"/>
      <c r="BC46" s="16"/>
      <c r="BD46" s="16"/>
      <c r="BE46" s="16"/>
      <c r="BF46" s="16"/>
      <c r="BG46" s="16"/>
      <c r="BH46" s="16"/>
    </row>
    <row r="47" spans="1:79" ht="29.1" customHeight="1">
      <c r="A47" s="145"/>
      <c r="B47" s="145"/>
      <c r="C47" s="145"/>
      <c r="D47" s="151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3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6"/>
      <c r="BB47" s="16"/>
      <c r="BC47" s="16"/>
      <c r="BD47" s="16"/>
      <c r="BE47" s="16"/>
      <c r="BF47" s="16"/>
      <c r="BG47" s="16"/>
      <c r="BH47" s="16"/>
    </row>
    <row r="48" spans="1:79" ht="15.75">
      <c r="A48" s="145">
        <v>1</v>
      </c>
      <c r="B48" s="145"/>
      <c r="C48" s="145"/>
      <c r="D48" s="135">
        <v>2</v>
      </c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7"/>
      <c r="AC48" s="145">
        <v>3</v>
      </c>
      <c r="AD48" s="145"/>
      <c r="AE48" s="145"/>
      <c r="AF48" s="145"/>
      <c r="AG48" s="145"/>
      <c r="AH48" s="145"/>
      <c r="AI48" s="145"/>
      <c r="AJ48" s="145"/>
      <c r="AK48" s="145">
        <v>4</v>
      </c>
      <c r="AL48" s="145"/>
      <c r="AM48" s="145"/>
      <c r="AN48" s="145"/>
      <c r="AO48" s="145"/>
      <c r="AP48" s="145"/>
      <c r="AQ48" s="145"/>
      <c r="AR48" s="145"/>
      <c r="AS48" s="145">
        <v>5</v>
      </c>
      <c r="AT48" s="145"/>
      <c r="AU48" s="145"/>
      <c r="AV48" s="145"/>
      <c r="AW48" s="145"/>
      <c r="AX48" s="145"/>
      <c r="AY48" s="145"/>
      <c r="AZ48" s="145"/>
      <c r="BA48" s="16"/>
      <c r="BB48" s="16"/>
      <c r="BC48" s="16"/>
      <c r="BD48" s="16"/>
      <c r="BE48" s="16"/>
      <c r="BF48" s="16"/>
      <c r="BG48" s="16"/>
      <c r="BH48" s="16"/>
    </row>
    <row r="49" spans="1:79" s="4" customFormat="1" ht="12.75" hidden="1" customHeight="1">
      <c r="A49" s="185" t="s">
        <v>10</v>
      </c>
      <c r="B49" s="185"/>
      <c r="C49" s="185"/>
      <c r="D49" s="109" t="s">
        <v>11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1"/>
      <c r="AC49" s="144" t="s">
        <v>12</v>
      </c>
      <c r="AD49" s="144"/>
      <c r="AE49" s="144"/>
      <c r="AF49" s="144"/>
      <c r="AG49" s="144"/>
      <c r="AH49" s="144"/>
      <c r="AI49" s="144"/>
      <c r="AJ49" s="144"/>
      <c r="AK49" s="144" t="s">
        <v>13</v>
      </c>
      <c r="AL49" s="144"/>
      <c r="AM49" s="144"/>
      <c r="AN49" s="144"/>
      <c r="AO49" s="144"/>
      <c r="AP49" s="144"/>
      <c r="AQ49" s="144"/>
      <c r="AR49" s="144"/>
      <c r="AS49" s="195" t="s">
        <v>14</v>
      </c>
      <c r="AT49" s="144"/>
      <c r="AU49" s="144"/>
      <c r="AV49" s="144"/>
      <c r="AW49" s="144"/>
      <c r="AX49" s="144"/>
      <c r="AY49" s="144"/>
      <c r="AZ49" s="144"/>
      <c r="BA49" s="17"/>
      <c r="BB49" s="18"/>
      <c r="BC49" s="18"/>
      <c r="BD49" s="18"/>
      <c r="BE49" s="18"/>
      <c r="BF49" s="18"/>
      <c r="BG49" s="18"/>
      <c r="BH49" s="18"/>
      <c r="CA49" s="4" t="s">
        <v>17</v>
      </c>
    </row>
    <row r="50" spans="1:79" s="4" customFormat="1" ht="36" customHeight="1">
      <c r="A50" s="109">
        <v>1</v>
      </c>
      <c r="B50" s="110"/>
      <c r="C50" s="111"/>
      <c r="D50" s="141" t="s">
        <v>80</v>
      </c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3"/>
      <c r="AC50" s="71"/>
      <c r="AD50" s="72"/>
      <c r="AE50" s="72"/>
      <c r="AF50" s="72"/>
      <c r="AG50" s="72"/>
      <c r="AH50" s="72"/>
      <c r="AI50" s="72"/>
      <c r="AJ50" s="73"/>
      <c r="AK50" s="186">
        <f>300000+330000+190000</f>
        <v>820000</v>
      </c>
      <c r="AL50" s="187"/>
      <c r="AM50" s="187"/>
      <c r="AN50" s="187"/>
      <c r="AO50" s="187"/>
      <c r="AP50" s="187"/>
      <c r="AQ50" s="187"/>
      <c r="AR50" s="188"/>
      <c r="AS50" s="80">
        <f t="shared" ref="AS50:AS58" si="0">AK50</f>
        <v>820000</v>
      </c>
      <c r="AT50" s="81"/>
      <c r="AU50" s="81"/>
      <c r="AV50" s="81"/>
      <c r="AW50" s="81"/>
      <c r="AX50" s="81"/>
      <c r="AY50" s="81"/>
      <c r="AZ50" s="82"/>
      <c r="BA50" s="17"/>
      <c r="BB50" s="18"/>
      <c r="BC50" s="43"/>
      <c r="BD50" s="43"/>
      <c r="BE50" s="43"/>
      <c r="BF50" s="43"/>
      <c r="BG50" s="43"/>
      <c r="BH50" s="43"/>
      <c r="BI50" s="44"/>
    </row>
    <row r="51" spans="1:79" s="4" customFormat="1" ht="33.75" customHeight="1">
      <c r="A51" s="109">
        <v>2</v>
      </c>
      <c r="B51" s="110"/>
      <c r="C51" s="111"/>
      <c r="D51" s="141" t="s">
        <v>81</v>
      </c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3"/>
      <c r="AC51" s="71"/>
      <c r="AD51" s="72"/>
      <c r="AE51" s="72"/>
      <c r="AF51" s="72"/>
      <c r="AG51" s="72"/>
      <c r="AH51" s="72"/>
      <c r="AI51" s="72"/>
      <c r="AJ51" s="73"/>
      <c r="AK51" s="186">
        <f>229000+25000</f>
        <v>254000</v>
      </c>
      <c r="AL51" s="187"/>
      <c r="AM51" s="187"/>
      <c r="AN51" s="187"/>
      <c r="AO51" s="187"/>
      <c r="AP51" s="187"/>
      <c r="AQ51" s="187"/>
      <c r="AR51" s="188"/>
      <c r="AS51" s="80">
        <f t="shared" si="0"/>
        <v>254000</v>
      </c>
      <c r="AT51" s="81"/>
      <c r="AU51" s="81"/>
      <c r="AV51" s="81"/>
      <c r="AW51" s="81"/>
      <c r="AX51" s="81"/>
      <c r="AY51" s="81"/>
      <c r="AZ51" s="82"/>
      <c r="BA51" s="17"/>
      <c r="BB51" s="18"/>
      <c r="BC51" s="43"/>
      <c r="BD51" s="18"/>
      <c r="BE51" s="18"/>
      <c r="BF51" s="18"/>
      <c r="BG51" s="18"/>
      <c r="BH51" s="18"/>
    </row>
    <row r="52" spans="1:79" s="4" customFormat="1" ht="33" customHeight="1">
      <c r="A52" s="109">
        <v>3</v>
      </c>
      <c r="B52" s="110"/>
      <c r="C52" s="111"/>
      <c r="D52" s="141" t="s">
        <v>143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3"/>
      <c r="AC52" s="71"/>
      <c r="AD52" s="72"/>
      <c r="AE52" s="72"/>
      <c r="AF52" s="72"/>
      <c r="AG52" s="72"/>
      <c r="AH52" s="72"/>
      <c r="AI52" s="72"/>
      <c r="AJ52" s="73"/>
      <c r="AK52" s="186">
        <v>300000</v>
      </c>
      <c r="AL52" s="187"/>
      <c r="AM52" s="187"/>
      <c r="AN52" s="187"/>
      <c r="AO52" s="187"/>
      <c r="AP52" s="187"/>
      <c r="AQ52" s="187"/>
      <c r="AR52" s="188"/>
      <c r="AS52" s="80">
        <f t="shared" si="0"/>
        <v>300000</v>
      </c>
      <c r="AT52" s="81"/>
      <c r="AU52" s="81"/>
      <c r="AV52" s="81"/>
      <c r="AW52" s="81"/>
      <c r="AX52" s="81"/>
      <c r="AY52" s="81"/>
      <c r="AZ52" s="82"/>
      <c r="BA52" s="17"/>
      <c r="BB52" s="18"/>
      <c r="BC52" s="43"/>
      <c r="BD52" s="18"/>
      <c r="BE52" s="18"/>
      <c r="BF52" s="18"/>
      <c r="BG52" s="18"/>
      <c r="BH52" s="18"/>
    </row>
    <row r="53" spans="1:79" s="4" customFormat="1" ht="69" customHeight="1">
      <c r="A53" s="109">
        <v>4</v>
      </c>
      <c r="B53" s="110"/>
      <c r="C53" s="111"/>
      <c r="D53" s="141" t="s">
        <v>125</v>
      </c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3"/>
      <c r="AC53" s="71"/>
      <c r="AD53" s="72"/>
      <c r="AE53" s="72"/>
      <c r="AF53" s="72"/>
      <c r="AG53" s="72"/>
      <c r="AH53" s="72"/>
      <c r="AI53" s="72"/>
      <c r="AJ53" s="73"/>
      <c r="AK53" s="186">
        <f>1300000+170000</f>
        <v>1470000</v>
      </c>
      <c r="AL53" s="187"/>
      <c r="AM53" s="187"/>
      <c r="AN53" s="187"/>
      <c r="AO53" s="187"/>
      <c r="AP53" s="187"/>
      <c r="AQ53" s="187"/>
      <c r="AR53" s="188"/>
      <c r="AS53" s="80">
        <f t="shared" si="0"/>
        <v>1470000</v>
      </c>
      <c r="AT53" s="81"/>
      <c r="AU53" s="81"/>
      <c r="AV53" s="81"/>
      <c r="AW53" s="81"/>
      <c r="AX53" s="81"/>
      <c r="AY53" s="81"/>
      <c r="AZ53" s="82"/>
      <c r="BA53" s="17"/>
      <c r="BB53" s="18"/>
      <c r="BC53" s="43"/>
      <c r="BD53" s="18"/>
      <c r="BE53" s="18"/>
      <c r="BF53" s="18"/>
      <c r="BG53" s="18"/>
      <c r="BH53" s="18"/>
    </row>
    <row r="54" spans="1:79" s="4" customFormat="1" ht="49.5" customHeight="1">
      <c r="A54" s="109">
        <v>5</v>
      </c>
      <c r="B54" s="110"/>
      <c r="C54" s="111"/>
      <c r="D54" s="141" t="s">
        <v>82</v>
      </c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3"/>
      <c r="AC54" s="71"/>
      <c r="AD54" s="72"/>
      <c r="AE54" s="72"/>
      <c r="AF54" s="72"/>
      <c r="AG54" s="72"/>
      <c r="AH54" s="72"/>
      <c r="AI54" s="72"/>
      <c r="AJ54" s="73"/>
      <c r="AK54" s="186">
        <f>4000000+1760000+238029</f>
        <v>5998029</v>
      </c>
      <c r="AL54" s="187"/>
      <c r="AM54" s="187"/>
      <c r="AN54" s="187"/>
      <c r="AO54" s="187"/>
      <c r="AP54" s="187"/>
      <c r="AQ54" s="187"/>
      <c r="AR54" s="188"/>
      <c r="AS54" s="80">
        <f t="shared" si="0"/>
        <v>5998029</v>
      </c>
      <c r="AT54" s="81"/>
      <c r="AU54" s="81"/>
      <c r="AV54" s="81"/>
      <c r="AW54" s="81"/>
      <c r="AX54" s="81"/>
      <c r="AY54" s="81"/>
      <c r="AZ54" s="82"/>
      <c r="BA54" s="17"/>
      <c r="BB54" s="18"/>
      <c r="BC54" s="43"/>
      <c r="BD54" s="18"/>
      <c r="BE54" s="18"/>
      <c r="BF54" s="18"/>
      <c r="BG54" s="18"/>
      <c r="BH54" s="18"/>
    </row>
    <row r="55" spans="1:79" s="4" customFormat="1" ht="31.5" customHeight="1">
      <c r="A55" s="109">
        <v>6</v>
      </c>
      <c r="B55" s="110"/>
      <c r="C55" s="111"/>
      <c r="D55" s="141" t="s">
        <v>83</v>
      </c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3"/>
      <c r="AC55" s="71"/>
      <c r="AD55" s="72"/>
      <c r="AE55" s="72"/>
      <c r="AF55" s="72"/>
      <c r="AG55" s="72"/>
      <c r="AH55" s="72"/>
      <c r="AI55" s="72"/>
      <c r="AJ55" s="73"/>
      <c r="AK55" s="186">
        <f>161834</f>
        <v>161834</v>
      </c>
      <c r="AL55" s="187"/>
      <c r="AM55" s="187"/>
      <c r="AN55" s="187"/>
      <c r="AO55" s="187"/>
      <c r="AP55" s="187"/>
      <c r="AQ55" s="187"/>
      <c r="AR55" s="188"/>
      <c r="AS55" s="80">
        <f t="shared" si="0"/>
        <v>161834</v>
      </c>
      <c r="AT55" s="81"/>
      <c r="AU55" s="81"/>
      <c r="AV55" s="81"/>
      <c r="AW55" s="81"/>
      <c r="AX55" s="81"/>
      <c r="AY55" s="81"/>
      <c r="AZ55" s="82"/>
      <c r="BA55" s="17"/>
      <c r="BB55" s="18"/>
      <c r="BC55" s="43"/>
      <c r="BD55" s="18"/>
      <c r="BE55" s="18"/>
      <c r="BF55" s="18"/>
      <c r="BG55" s="18"/>
      <c r="BH55" s="18"/>
    </row>
    <row r="56" spans="1:79" s="4" customFormat="1" ht="129" customHeight="1">
      <c r="A56" s="109">
        <v>7</v>
      </c>
      <c r="B56" s="110"/>
      <c r="C56" s="111"/>
      <c r="D56" s="141" t="s">
        <v>140</v>
      </c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3"/>
      <c r="AC56" s="71"/>
      <c r="AD56" s="72"/>
      <c r="AE56" s="72"/>
      <c r="AF56" s="72"/>
      <c r="AG56" s="72"/>
      <c r="AH56" s="72"/>
      <c r="AI56" s="72"/>
      <c r="AJ56" s="73"/>
      <c r="AK56" s="186">
        <f>126000+9709</f>
        <v>135709</v>
      </c>
      <c r="AL56" s="187"/>
      <c r="AM56" s="187"/>
      <c r="AN56" s="187"/>
      <c r="AO56" s="187"/>
      <c r="AP56" s="187"/>
      <c r="AQ56" s="187"/>
      <c r="AR56" s="188"/>
      <c r="AS56" s="80">
        <f t="shared" si="0"/>
        <v>135709</v>
      </c>
      <c r="AT56" s="81"/>
      <c r="AU56" s="81"/>
      <c r="AV56" s="81"/>
      <c r="AW56" s="81"/>
      <c r="AX56" s="81"/>
      <c r="AY56" s="81"/>
      <c r="AZ56" s="82"/>
      <c r="BA56" s="17"/>
      <c r="BB56" s="18"/>
      <c r="BC56" s="43"/>
      <c r="BD56" s="18"/>
      <c r="BE56" s="18"/>
      <c r="BF56" s="18"/>
      <c r="BG56" s="18"/>
      <c r="BH56" s="18"/>
    </row>
    <row r="57" spans="1:79" s="4" customFormat="1" ht="51" customHeight="1">
      <c r="A57" s="109">
        <v>8</v>
      </c>
      <c r="B57" s="110"/>
      <c r="C57" s="111"/>
      <c r="D57" s="141" t="s">
        <v>84</v>
      </c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3"/>
      <c r="AC57" s="71"/>
      <c r="AD57" s="72"/>
      <c r="AE57" s="72"/>
      <c r="AF57" s="72"/>
      <c r="AG57" s="72"/>
      <c r="AH57" s="72"/>
      <c r="AI57" s="72"/>
      <c r="AJ57" s="73"/>
      <c r="AK57" s="186">
        <v>153000</v>
      </c>
      <c r="AL57" s="187"/>
      <c r="AM57" s="187"/>
      <c r="AN57" s="187"/>
      <c r="AO57" s="187"/>
      <c r="AP57" s="187"/>
      <c r="AQ57" s="187"/>
      <c r="AR57" s="188"/>
      <c r="AS57" s="80">
        <f t="shared" si="0"/>
        <v>153000</v>
      </c>
      <c r="AT57" s="81"/>
      <c r="AU57" s="81"/>
      <c r="AV57" s="81"/>
      <c r="AW57" s="81"/>
      <c r="AX57" s="81"/>
      <c r="AY57" s="81"/>
      <c r="AZ57" s="82"/>
      <c r="BA57" s="17"/>
      <c r="BB57" s="18"/>
      <c r="BC57" s="43"/>
      <c r="BD57" s="18"/>
      <c r="BE57" s="18"/>
      <c r="BF57" s="18"/>
      <c r="BG57" s="18"/>
      <c r="BH57" s="18"/>
    </row>
    <row r="58" spans="1:79" s="4" customFormat="1" ht="15.75">
      <c r="A58" s="109">
        <v>9</v>
      </c>
      <c r="B58" s="110"/>
      <c r="C58" s="111"/>
      <c r="D58" s="141" t="s">
        <v>85</v>
      </c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3"/>
      <c r="AC58" s="68"/>
      <c r="AD58" s="69"/>
      <c r="AE58" s="69"/>
      <c r="AF58" s="69"/>
      <c r="AG58" s="69"/>
      <c r="AH58" s="69"/>
      <c r="AI58" s="69"/>
      <c r="AJ58" s="70"/>
      <c r="AK58" s="186">
        <v>135157</v>
      </c>
      <c r="AL58" s="187"/>
      <c r="AM58" s="187"/>
      <c r="AN58" s="187"/>
      <c r="AO58" s="187"/>
      <c r="AP58" s="187"/>
      <c r="AQ58" s="187"/>
      <c r="AR58" s="188"/>
      <c r="AS58" s="80">
        <f t="shared" si="0"/>
        <v>135157</v>
      </c>
      <c r="AT58" s="81"/>
      <c r="AU58" s="81"/>
      <c r="AV58" s="81"/>
      <c r="AW58" s="81"/>
      <c r="AX58" s="81"/>
      <c r="AY58" s="81"/>
      <c r="AZ58" s="82"/>
      <c r="BA58" s="164"/>
      <c r="BB58" s="164"/>
      <c r="BC58" s="164"/>
      <c r="BD58" s="164"/>
      <c r="BE58" s="164"/>
      <c r="BF58" s="164"/>
      <c r="BG58" s="164"/>
      <c r="BH58" s="164"/>
    </row>
    <row r="59" spans="1:79" s="4" customFormat="1" ht="46.5" customHeight="1">
      <c r="A59" s="109">
        <v>10</v>
      </c>
      <c r="B59" s="110"/>
      <c r="C59" s="111"/>
      <c r="D59" s="141" t="s">
        <v>122</v>
      </c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3"/>
      <c r="AC59" s="39"/>
      <c r="AD59" s="40"/>
      <c r="AE59" s="40"/>
      <c r="AF59" s="40"/>
      <c r="AG59" s="40"/>
      <c r="AH59" s="40"/>
      <c r="AI59" s="40"/>
      <c r="AJ59" s="41"/>
      <c r="AK59" s="186">
        <v>20000</v>
      </c>
      <c r="AL59" s="187"/>
      <c r="AM59" s="187"/>
      <c r="AN59" s="187"/>
      <c r="AO59" s="187"/>
      <c r="AP59" s="187"/>
      <c r="AQ59" s="187"/>
      <c r="AR59" s="188"/>
      <c r="AS59" s="173">
        <f>AK59</f>
        <v>20000</v>
      </c>
      <c r="AT59" s="174"/>
      <c r="AU59" s="174"/>
      <c r="AV59" s="174"/>
      <c r="AW59" s="174"/>
      <c r="AX59" s="174"/>
      <c r="AY59" s="174"/>
      <c r="AZ59" s="175"/>
      <c r="BA59" s="42"/>
      <c r="BB59" s="42"/>
      <c r="BC59" s="42"/>
      <c r="BD59" s="42"/>
      <c r="BE59" s="42"/>
      <c r="BF59" s="42"/>
      <c r="BG59" s="42"/>
      <c r="BH59" s="42"/>
    </row>
    <row r="60" spans="1:79" s="4" customFormat="1" ht="33.75" customHeight="1">
      <c r="A60" s="109">
        <v>11</v>
      </c>
      <c r="B60" s="110"/>
      <c r="C60" s="111"/>
      <c r="D60" s="141" t="s">
        <v>126</v>
      </c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3"/>
      <c r="AC60" s="39"/>
      <c r="AD60" s="40"/>
      <c r="AE60" s="40"/>
      <c r="AF60" s="40"/>
      <c r="AG60" s="40"/>
      <c r="AH60" s="40"/>
      <c r="AI60" s="40"/>
      <c r="AJ60" s="41"/>
      <c r="AK60" s="186">
        <v>43740</v>
      </c>
      <c r="AL60" s="187"/>
      <c r="AM60" s="187"/>
      <c r="AN60" s="187"/>
      <c r="AO60" s="187"/>
      <c r="AP60" s="187"/>
      <c r="AQ60" s="187"/>
      <c r="AR60" s="188"/>
      <c r="AS60" s="173">
        <f>AK60</f>
        <v>43740</v>
      </c>
      <c r="AT60" s="174"/>
      <c r="AU60" s="174"/>
      <c r="AV60" s="174"/>
      <c r="AW60" s="174"/>
      <c r="AX60" s="174"/>
      <c r="AY60" s="174"/>
      <c r="AZ60" s="175"/>
      <c r="BA60" s="42"/>
      <c r="BB60" s="42"/>
      <c r="BC60" s="42"/>
      <c r="BD60" s="42"/>
      <c r="BE60" s="42"/>
      <c r="BF60" s="42"/>
      <c r="BG60" s="42"/>
      <c r="BH60" s="42"/>
    </row>
    <row r="61" spans="1:79" s="4" customFormat="1" ht="33.75" customHeight="1">
      <c r="A61" s="109">
        <v>12</v>
      </c>
      <c r="B61" s="110"/>
      <c r="C61" s="111"/>
      <c r="D61" s="141" t="s">
        <v>141</v>
      </c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3"/>
      <c r="AC61" s="39"/>
      <c r="AD61" s="40"/>
      <c r="AE61" s="40"/>
      <c r="AF61" s="40"/>
      <c r="AG61" s="40"/>
      <c r="AH61" s="40"/>
      <c r="AI61" s="40"/>
      <c r="AJ61" s="41"/>
      <c r="AK61" s="186">
        <f>151260-114000</f>
        <v>37260</v>
      </c>
      <c r="AL61" s="187"/>
      <c r="AM61" s="187"/>
      <c r="AN61" s="187"/>
      <c r="AO61" s="187"/>
      <c r="AP61" s="187"/>
      <c r="AQ61" s="187"/>
      <c r="AR61" s="188"/>
      <c r="AS61" s="173">
        <f>AK61</f>
        <v>37260</v>
      </c>
      <c r="AT61" s="174"/>
      <c r="AU61" s="174"/>
      <c r="AV61" s="174"/>
      <c r="AW61" s="174"/>
      <c r="AX61" s="174"/>
      <c r="AY61" s="174"/>
      <c r="AZ61" s="175"/>
      <c r="BA61" s="42"/>
      <c r="BB61" s="42"/>
      <c r="BC61" s="42"/>
      <c r="BD61" s="42"/>
      <c r="BE61" s="42"/>
      <c r="BF61" s="42"/>
      <c r="BG61" s="42"/>
      <c r="BH61" s="42"/>
    </row>
    <row r="62" spans="1:79" s="4" customFormat="1" ht="30.75" customHeight="1">
      <c r="A62" s="201">
        <v>13</v>
      </c>
      <c r="B62" s="201"/>
      <c r="C62" s="202"/>
      <c r="D62" s="197" t="s">
        <v>144</v>
      </c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9"/>
      <c r="AC62" s="39"/>
      <c r="AD62" s="40"/>
      <c r="AE62" s="40"/>
      <c r="AF62" s="40"/>
      <c r="AG62" s="40"/>
      <c r="AH62" s="40"/>
      <c r="AI62" s="40"/>
      <c r="AJ62" s="41"/>
      <c r="AK62" s="186">
        <v>50000</v>
      </c>
      <c r="AL62" s="187"/>
      <c r="AM62" s="187"/>
      <c r="AN62" s="187"/>
      <c r="AO62" s="187"/>
      <c r="AP62" s="187"/>
      <c r="AQ62" s="187"/>
      <c r="AR62" s="188"/>
      <c r="AS62" s="173">
        <f>AK62</f>
        <v>50000</v>
      </c>
      <c r="AT62" s="174"/>
      <c r="AU62" s="174"/>
      <c r="AV62" s="174"/>
      <c r="AW62" s="174"/>
      <c r="AX62" s="174"/>
      <c r="AY62" s="174"/>
      <c r="AZ62" s="175"/>
      <c r="BA62" s="42"/>
      <c r="BB62" s="42"/>
      <c r="BC62" s="42"/>
      <c r="BD62" s="42"/>
      <c r="BE62" s="42"/>
      <c r="BF62" s="42"/>
      <c r="BG62" s="42"/>
      <c r="BH62" s="42"/>
    </row>
    <row r="63" spans="1:79" s="4" customFormat="1" ht="19.5" customHeight="1">
      <c r="A63" s="170"/>
      <c r="B63" s="170"/>
      <c r="C63" s="170"/>
      <c r="D63" s="211" t="s">
        <v>145</v>
      </c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3"/>
      <c r="AC63" s="166">
        <v>0</v>
      </c>
      <c r="AD63" s="166"/>
      <c r="AE63" s="166"/>
      <c r="AF63" s="166"/>
      <c r="AG63" s="166"/>
      <c r="AH63" s="166"/>
      <c r="AI63" s="166"/>
      <c r="AJ63" s="166"/>
      <c r="AK63" s="166">
        <f>SUM(AK50:AR62)</f>
        <v>9578729</v>
      </c>
      <c r="AL63" s="166"/>
      <c r="AM63" s="166"/>
      <c r="AN63" s="166"/>
      <c r="AO63" s="166"/>
      <c r="AP63" s="166"/>
      <c r="AQ63" s="166"/>
      <c r="AR63" s="166"/>
      <c r="AS63" s="166">
        <f>SUM(AS50:AZ62)</f>
        <v>9578729</v>
      </c>
      <c r="AT63" s="166"/>
      <c r="AU63" s="166"/>
      <c r="AV63" s="166"/>
      <c r="AW63" s="166"/>
      <c r="AX63" s="166"/>
      <c r="AY63" s="166"/>
      <c r="AZ63" s="166"/>
      <c r="BA63" s="210"/>
      <c r="BB63" s="210"/>
      <c r="BC63" s="210"/>
      <c r="BD63" s="210"/>
      <c r="BE63" s="210"/>
      <c r="BF63" s="210"/>
      <c r="BG63" s="210"/>
      <c r="BH63" s="210"/>
      <c r="CA63" s="4" t="s">
        <v>18</v>
      </c>
    </row>
    <row r="64" spans="1:79">
      <c r="BA64" s="27"/>
      <c r="BB64" s="27"/>
      <c r="BC64" s="27"/>
      <c r="BD64" s="27"/>
      <c r="BE64" s="27"/>
      <c r="BF64" s="27"/>
      <c r="BG64" s="27"/>
      <c r="BH64" s="27"/>
    </row>
    <row r="65" spans="1:79" ht="15.75" customHeight="1">
      <c r="A65" s="169" t="s">
        <v>48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</row>
    <row r="66" spans="1:79" ht="15" customHeight="1">
      <c r="A66" s="165" t="s">
        <v>58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</row>
    <row r="67" spans="1:79" ht="15.95" customHeight="1">
      <c r="A67" s="145" t="s">
        <v>33</v>
      </c>
      <c r="B67" s="145"/>
      <c r="C67" s="145"/>
      <c r="D67" s="148" t="s">
        <v>39</v>
      </c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50"/>
      <c r="AB67" s="145" t="s">
        <v>34</v>
      </c>
      <c r="AC67" s="145"/>
      <c r="AD67" s="145"/>
      <c r="AE67" s="145"/>
      <c r="AF67" s="145"/>
      <c r="AG67" s="145"/>
      <c r="AH67" s="145"/>
      <c r="AI67" s="145"/>
      <c r="AJ67" s="145" t="s">
        <v>35</v>
      </c>
      <c r="AK67" s="145"/>
      <c r="AL67" s="145"/>
      <c r="AM67" s="145"/>
      <c r="AN67" s="145"/>
      <c r="AO67" s="145"/>
      <c r="AP67" s="145"/>
      <c r="AQ67" s="145"/>
      <c r="AR67" s="145" t="s">
        <v>32</v>
      </c>
      <c r="AS67" s="145"/>
      <c r="AT67" s="145"/>
      <c r="AU67" s="145"/>
      <c r="AV67" s="145"/>
      <c r="AW67" s="145"/>
      <c r="AX67" s="145"/>
      <c r="AY67" s="145"/>
    </row>
    <row r="68" spans="1:79" ht="29.1" customHeight="1">
      <c r="A68" s="145"/>
      <c r="B68" s="145"/>
      <c r="C68" s="145"/>
      <c r="D68" s="151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3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</row>
    <row r="69" spans="1:79" ht="15.75" customHeight="1">
      <c r="A69" s="145">
        <v>1</v>
      </c>
      <c r="B69" s="145"/>
      <c r="C69" s="145"/>
      <c r="D69" s="135">
        <v>2</v>
      </c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7"/>
      <c r="AB69" s="145">
        <v>3</v>
      </c>
      <c r="AC69" s="145"/>
      <c r="AD69" s="145"/>
      <c r="AE69" s="145"/>
      <c r="AF69" s="145"/>
      <c r="AG69" s="145"/>
      <c r="AH69" s="145"/>
      <c r="AI69" s="145"/>
      <c r="AJ69" s="145">
        <v>4</v>
      </c>
      <c r="AK69" s="145"/>
      <c r="AL69" s="145"/>
      <c r="AM69" s="145"/>
      <c r="AN69" s="145"/>
      <c r="AO69" s="145"/>
      <c r="AP69" s="145"/>
      <c r="AQ69" s="145"/>
      <c r="AR69" s="145">
        <v>5</v>
      </c>
      <c r="AS69" s="145"/>
      <c r="AT69" s="145"/>
      <c r="AU69" s="145"/>
      <c r="AV69" s="145"/>
      <c r="AW69" s="145"/>
      <c r="AX69" s="145"/>
      <c r="AY69" s="145"/>
    </row>
    <row r="70" spans="1:79" ht="12.75" hidden="1" customHeight="1">
      <c r="A70" s="185" t="s">
        <v>10</v>
      </c>
      <c r="B70" s="185"/>
      <c r="C70" s="185"/>
      <c r="D70" s="138" t="s">
        <v>11</v>
      </c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40"/>
      <c r="AB70" s="167" t="s">
        <v>12</v>
      </c>
      <c r="AC70" s="167"/>
      <c r="AD70" s="167"/>
      <c r="AE70" s="167"/>
      <c r="AF70" s="167"/>
      <c r="AG70" s="167"/>
      <c r="AH70" s="167"/>
      <c r="AI70" s="167"/>
      <c r="AJ70" s="167" t="s">
        <v>13</v>
      </c>
      <c r="AK70" s="167"/>
      <c r="AL70" s="167"/>
      <c r="AM70" s="167"/>
      <c r="AN70" s="167"/>
      <c r="AO70" s="167"/>
      <c r="AP70" s="167"/>
      <c r="AQ70" s="167"/>
      <c r="AR70" s="167" t="s">
        <v>14</v>
      </c>
      <c r="AS70" s="167"/>
      <c r="AT70" s="167"/>
      <c r="AU70" s="167"/>
      <c r="AV70" s="167"/>
      <c r="AW70" s="167"/>
      <c r="AX70" s="167"/>
      <c r="AY70" s="167"/>
      <c r="CA70" s="1" t="s">
        <v>19</v>
      </c>
    </row>
    <row r="71" spans="1:79" ht="21" customHeight="1">
      <c r="A71" s="109"/>
      <c r="B71" s="110"/>
      <c r="C71" s="111"/>
      <c r="D71" s="135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200"/>
      <c r="AC71" s="200"/>
      <c r="AD71" s="200"/>
      <c r="AE71" s="200"/>
      <c r="AF71" s="200"/>
      <c r="AG71" s="200"/>
      <c r="AH71" s="200"/>
      <c r="AI71" s="200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</row>
    <row r="72" spans="1:79" s="4" customFormat="1" ht="17.25" customHeight="1">
      <c r="A72" s="170"/>
      <c r="B72" s="170"/>
      <c r="C72" s="170"/>
      <c r="D72" s="113" t="s">
        <v>32</v>
      </c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96"/>
      <c r="AC72" s="196"/>
      <c r="AD72" s="196"/>
      <c r="AE72" s="196"/>
      <c r="AF72" s="196"/>
      <c r="AG72" s="196"/>
      <c r="AH72" s="196"/>
      <c r="AI72" s="196"/>
      <c r="AJ72" s="166">
        <f>SUM(AJ71:AQ71)</f>
        <v>0</v>
      </c>
      <c r="AK72" s="166"/>
      <c r="AL72" s="166"/>
      <c r="AM72" s="166"/>
      <c r="AN72" s="166"/>
      <c r="AO72" s="166"/>
      <c r="AP72" s="166"/>
      <c r="AQ72" s="166"/>
      <c r="AR72" s="166">
        <f>AB72+AJ72</f>
        <v>0</v>
      </c>
      <c r="AS72" s="166"/>
      <c r="AT72" s="166"/>
      <c r="AU72" s="166"/>
      <c r="AV72" s="166"/>
      <c r="AW72" s="166"/>
      <c r="AX72" s="166"/>
      <c r="AY72" s="166"/>
      <c r="CA72" s="4" t="s">
        <v>20</v>
      </c>
    </row>
    <row r="74" spans="1:79" ht="26.25" customHeight="1">
      <c r="A74" s="182" t="s">
        <v>49</v>
      </c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2"/>
      <c r="BJ74" s="182"/>
      <c r="BK74" s="182"/>
      <c r="BL74" s="182"/>
    </row>
    <row r="75" spans="1:79" ht="30" customHeight="1">
      <c r="A75" s="145" t="s">
        <v>33</v>
      </c>
      <c r="B75" s="145"/>
      <c r="C75" s="145"/>
      <c r="D75" s="145"/>
      <c r="E75" s="145"/>
      <c r="F75" s="145"/>
      <c r="G75" s="135" t="s">
        <v>86</v>
      </c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7"/>
      <c r="Z75" s="145" t="s">
        <v>6</v>
      </c>
      <c r="AA75" s="145"/>
      <c r="AB75" s="145"/>
      <c r="AC75" s="145"/>
      <c r="AD75" s="145"/>
      <c r="AE75" s="145" t="s">
        <v>5</v>
      </c>
      <c r="AF75" s="145"/>
      <c r="AG75" s="145"/>
      <c r="AH75" s="145"/>
      <c r="AI75" s="145"/>
      <c r="AJ75" s="145"/>
      <c r="AK75" s="145"/>
      <c r="AL75" s="145"/>
      <c r="AM75" s="145"/>
      <c r="AN75" s="145"/>
      <c r="AO75" s="135" t="s">
        <v>34</v>
      </c>
      <c r="AP75" s="136"/>
      <c r="AQ75" s="136"/>
      <c r="AR75" s="136"/>
      <c r="AS75" s="136"/>
      <c r="AT75" s="136"/>
      <c r="AU75" s="136"/>
      <c r="AV75" s="137"/>
      <c r="AW75" s="135" t="s">
        <v>35</v>
      </c>
      <c r="AX75" s="136"/>
      <c r="AY75" s="136"/>
      <c r="AZ75" s="136"/>
      <c r="BA75" s="136"/>
      <c r="BB75" s="136"/>
      <c r="BC75" s="136"/>
      <c r="BD75" s="137"/>
      <c r="BE75" s="135" t="s">
        <v>32</v>
      </c>
      <c r="BF75" s="136"/>
      <c r="BG75" s="136"/>
      <c r="BH75" s="136"/>
      <c r="BI75" s="136"/>
      <c r="BJ75" s="136"/>
      <c r="BK75" s="136"/>
      <c r="BL75" s="137"/>
    </row>
    <row r="76" spans="1:79" ht="15.75" customHeight="1">
      <c r="A76" s="145">
        <v>1</v>
      </c>
      <c r="B76" s="145"/>
      <c r="C76" s="145"/>
      <c r="D76" s="145"/>
      <c r="E76" s="145"/>
      <c r="F76" s="145"/>
      <c r="G76" s="135">
        <v>2</v>
      </c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7"/>
      <c r="Z76" s="145">
        <v>3</v>
      </c>
      <c r="AA76" s="145"/>
      <c r="AB76" s="145"/>
      <c r="AC76" s="145"/>
      <c r="AD76" s="145"/>
      <c r="AE76" s="145">
        <v>4</v>
      </c>
      <c r="AF76" s="145"/>
      <c r="AG76" s="145"/>
      <c r="AH76" s="145"/>
      <c r="AI76" s="145"/>
      <c r="AJ76" s="145"/>
      <c r="AK76" s="145"/>
      <c r="AL76" s="145"/>
      <c r="AM76" s="145"/>
      <c r="AN76" s="145"/>
      <c r="AO76" s="145">
        <v>5</v>
      </c>
      <c r="AP76" s="145"/>
      <c r="AQ76" s="145"/>
      <c r="AR76" s="145"/>
      <c r="AS76" s="145"/>
      <c r="AT76" s="145"/>
      <c r="AU76" s="145"/>
      <c r="AV76" s="145"/>
      <c r="AW76" s="145">
        <v>6</v>
      </c>
      <c r="AX76" s="145"/>
      <c r="AY76" s="145"/>
      <c r="AZ76" s="145"/>
      <c r="BA76" s="145"/>
      <c r="BB76" s="145"/>
      <c r="BC76" s="145"/>
      <c r="BD76" s="145"/>
      <c r="BE76" s="145">
        <v>7</v>
      </c>
      <c r="BF76" s="145"/>
      <c r="BG76" s="145"/>
      <c r="BH76" s="145"/>
      <c r="BI76" s="145"/>
      <c r="BJ76" s="145"/>
      <c r="BK76" s="145"/>
      <c r="BL76" s="145"/>
    </row>
    <row r="77" spans="1:79" ht="12.75" hidden="1" customHeight="1">
      <c r="A77" s="185" t="s">
        <v>38</v>
      </c>
      <c r="B77" s="185"/>
      <c r="C77" s="185"/>
      <c r="D77" s="185"/>
      <c r="E77" s="185"/>
      <c r="F77" s="185"/>
      <c r="G77" s="138" t="s">
        <v>11</v>
      </c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40"/>
      <c r="Z77" s="185" t="s">
        <v>23</v>
      </c>
      <c r="AA77" s="185"/>
      <c r="AB77" s="185"/>
      <c r="AC77" s="185"/>
      <c r="AD77" s="185"/>
      <c r="AE77" s="209" t="s">
        <v>37</v>
      </c>
      <c r="AF77" s="209"/>
      <c r="AG77" s="209"/>
      <c r="AH77" s="209"/>
      <c r="AI77" s="209"/>
      <c r="AJ77" s="209"/>
      <c r="AK77" s="209"/>
      <c r="AL77" s="209"/>
      <c r="AM77" s="209"/>
      <c r="AN77" s="138"/>
      <c r="AO77" s="144" t="s">
        <v>12</v>
      </c>
      <c r="AP77" s="144"/>
      <c r="AQ77" s="144"/>
      <c r="AR77" s="144"/>
      <c r="AS77" s="144"/>
      <c r="AT77" s="144"/>
      <c r="AU77" s="144"/>
      <c r="AV77" s="144"/>
      <c r="AW77" s="144" t="s">
        <v>36</v>
      </c>
      <c r="AX77" s="144"/>
      <c r="AY77" s="144"/>
      <c r="AZ77" s="144"/>
      <c r="BA77" s="144"/>
      <c r="BB77" s="144"/>
      <c r="BC77" s="144"/>
      <c r="BD77" s="144"/>
      <c r="BE77" s="144" t="s">
        <v>14</v>
      </c>
      <c r="BF77" s="144"/>
      <c r="BG77" s="144"/>
      <c r="BH77" s="144"/>
      <c r="BI77" s="144"/>
      <c r="BJ77" s="144"/>
      <c r="BK77" s="144"/>
      <c r="BL77" s="144"/>
      <c r="CA77" s="1" t="s">
        <v>21</v>
      </c>
    </row>
    <row r="78" spans="1:79" ht="12.75" customHeight="1">
      <c r="A78" s="203" t="s">
        <v>105</v>
      </c>
      <c r="B78" s="204"/>
      <c r="C78" s="204"/>
      <c r="D78" s="204"/>
      <c r="E78" s="204"/>
      <c r="F78" s="205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109"/>
      <c r="AA78" s="110"/>
      <c r="AB78" s="110"/>
      <c r="AC78" s="110"/>
      <c r="AD78" s="111"/>
      <c r="AE78" s="109"/>
      <c r="AF78" s="110"/>
      <c r="AG78" s="110"/>
      <c r="AH78" s="110"/>
      <c r="AI78" s="110"/>
      <c r="AJ78" s="110"/>
      <c r="AK78" s="110"/>
      <c r="AL78" s="110"/>
      <c r="AM78" s="110"/>
      <c r="AN78" s="111"/>
      <c r="AO78" s="71"/>
      <c r="AP78" s="72"/>
      <c r="AQ78" s="72"/>
      <c r="AR78" s="72"/>
      <c r="AS78" s="72"/>
      <c r="AT78" s="72"/>
      <c r="AU78" s="72"/>
      <c r="AV78" s="73"/>
      <c r="AW78" s="71"/>
      <c r="AX78" s="72"/>
      <c r="AY78" s="72"/>
      <c r="AZ78" s="72"/>
      <c r="BA78" s="72"/>
      <c r="BB78" s="72"/>
      <c r="BC78" s="72"/>
      <c r="BD78" s="73"/>
      <c r="BE78" s="71"/>
      <c r="BF78" s="72"/>
      <c r="BG78" s="72"/>
      <c r="BH78" s="72"/>
      <c r="BI78" s="72"/>
      <c r="BJ78" s="72"/>
      <c r="BK78" s="72"/>
      <c r="BL78" s="73"/>
      <c r="CA78" s="1" t="s">
        <v>22</v>
      </c>
    </row>
    <row r="79" spans="1:79" ht="20.25" customHeight="1">
      <c r="A79" s="206"/>
      <c r="B79" s="207"/>
      <c r="C79" s="207"/>
      <c r="D79" s="207"/>
      <c r="E79" s="207"/>
      <c r="F79" s="208"/>
      <c r="G79" s="92" t="s">
        <v>87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21"/>
      <c r="AA79" s="22"/>
      <c r="AB79" s="22"/>
      <c r="AC79" s="22"/>
      <c r="AD79" s="23"/>
      <c r="AE79" s="21"/>
      <c r="AF79" s="22"/>
      <c r="AG79" s="22"/>
      <c r="AH79" s="22"/>
      <c r="AI79" s="22"/>
      <c r="AJ79" s="22"/>
      <c r="AK79" s="22"/>
      <c r="AL79" s="22"/>
      <c r="AM79" s="22"/>
      <c r="AN79" s="23"/>
      <c r="AO79" s="24"/>
      <c r="AP79" s="25"/>
      <c r="AQ79" s="25"/>
      <c r="AR79" s="25"/>
      <c r="AS79" s="25"/>
      <c r="AT79" s="25"/>
      <c r="AU79" s="25"/>
      <c r="AV79" s="26"/>
      <c r="AW79" s="24"/>
      <c r="AX79" s="25"/>
      <c r="AY79" s="25"/>
      <c r="AZ79" s="25"/>
      <c r="BA79" s="25"/>
      <c r="BB79" s="25"/>
      <c r="BC79" s="25"/>
      <c r="BD79" s="26"/>
      <c r="BE79" s="24"/>
      <c r="BF79" s="25"/>
      <c r="BG79" s="25"/>
      <c r="BH79" s="25"/>
      <c r="BI79" s="25"/>
      <c r="BJ79" s="25"/>
      <c r="BK79" s="25"/>
      <c r="BL79" s="26"/>
    </row>
    <row r="80" spans="1:79" ht="16.5" customHeight="1">
      <c r="A80" s="98" t="s">
        <v>104</v>
      </c>
      <c r="B80" s="99"/>
      <c r="C80" s="99"/>
      <c r="D80" s="99"/>
      <c r="E80" s="99"/>
      <c r="F80" s="100"/>
      <c r="G80" s="92" t="s">
        <v>66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109"/>
      <c r="AA80" s="110"/>
      <c r="AB80" s="110"/>
      <c r="AC80" s="110"/>
      <c r="AD80" s="111"/>
      <c r="AE80" s="109"/>
      <c r="AF80" s="110"/>
      <c r="AG80" s="110"/>
      <c r="AH80" s="110"/>
      <c r="AI80" s="110"/>
      <c r="AJ80" s="110"/>
      <c r="AK80" s="110"/>
      <c r="AL80" s="110"/>
      <c r="AM80" s="110"/>
      <c r="AN80" s="111"/>
      <c r="AO80" s="65"/>
      <c r="AP80" s="66"/>
      <c r="AQ80" s="66"/>
      <c r="AR80" s="66"/>
      <c r="AS80" s="66"/>
      <c r="AT80" s="66"/>
      <c r="AU80" s="66"/>
      <c r="AV80" s="67"/>
      <c r="AW80" s="68"/>
      <c r="AX80" s="69"/>
      <c r="AY80" s="69"/>
      <c r="AZ80" s="69"/>
      <c r="BA80" s="69"/>
      <c r="BB80" s="69"/>
      <c r="BC80" s="69"/>
      <c r="BD80" s="70"/>
      <c r="BE80" s="65"/>
      <c r="BF80" s="66"/>
      <c r="BG80" s="66"/>
      <c r="BH80" s="66"/>
      <c r="BI80" s="66"/>
      <c r="BJ80" s="66"/>
      <c r="BK80" s="66"/>
      <c r="BL80" s="67"/>
    </row>
    <row r="81" spans="1:65" ht="36.75" customHeight="1">
      <c r="A81" s="98" t="s">
        <v>106</v>
      </c>
      <c r="B81" s="99"/>
      <c r="C81" s="99"/>
      <c r="D81" s="99"/>
      <c r="E81" s="99"/>
      <c r="F81" s="100"/>
      <c r="G81" s="103" t="s">
        <v>88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95" t="s">
        <v>89</v>
      </c>
      <c r="AA81" s="96"/>
      <c r="AB81" s="96"/>
      <c r="AC81" s="96"/>
      <c r="AD81" s="97"/>
      <c r="AE81" s="122" t="s">
        <v>149</v>
      </c>
      <c r="AF81" s="123"/>
      <c r="AG81" s="123"/>
      <c r="AH81" s="123"/>
      <c r="AI81" s="123"/>
      <c r="AJ81" s="123"/>
      <c r="AK81" s="123"/>
      <c r="AL81" s="123"/>
      <c r="AM81" s="123"/>
      <c r="AN81" s="124"/>
      <c r="AO81" s="80"/>
      <c r="AP81" s="81"/>
      <c r="AQ81" s="81"/>
      <c r="AR81" s="81"/>
      <c r="AS81" s="81"/>
      <c r="AT81" s="81"/>
      <c r="AU81" s="81"/>
      <c r="AV81" s="82"/>
      <c r="AW81" s="89">
        <f>3830+529+190-3000+20+195-175-114</f>
        <v>1475</v>
      </c>
      <c r="AX81" s="90"/>
      <c r="AY81" s="90"/>
      <c r="AZ81" s="90"/>
      <c r="BA81" s="90"/>
      <c r="BB81" s="90"/>
      <c r="BC81" s="90"/>
      <c r="BD81" s="91"/>
      <c r="BE81" s="89">
        <f>AO81+AW81</f>
        <v>1475</v>
      </c>
      <c r="BF81" s="90"/>
      <c r="BG81" s="90"/>
      <c r="BH81" s="90"/>
      <c r="BI81" s="90"/>
      <c r="BJ81" s="90"/>
      <c r="BK81" s="90"/>
      <c r="BL81" s="91"/>
    </row>
    <row r="82" spans="1:65" ht="20.25" customHeight="1">
      <c r="A82" s="98" t="s">
        <v>107</v>
      </c>
      <c r="B82" s="99"/>
      <c r="C82" s="99"/>
      <c r="D82" s="99"/>
      <c r="E82" s="99"/>
      <c r="F82" s="100"/>
      <c r="G82" s="92" t="s">
        <v>67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92" t="s">
        <v>70</v>
      </c>
      <c r="AA82" s="93"/>
      <c r="AB82" s="93"/>
      <c r="AC82" s="93"/>
      <c r="AD82" s="94"/>
      <c r="AE82" s="92" t="s">
        <v>70</v>
      </c>
      <c r="AF82" s="93"/>
      <c r="AG82" s="93"/>
      <c r="AH82" s="93"/>
      <c r="AI82" s="93"/>
      <c r="AJ82" s="93"/>
      <c r="AK82" s="93"/>
      <c r="AL82" s="93"/>
      <c r="AM82" s="93"/>
      <c r="AN82" s="94"/>
      <c r="AO82" s="131"/>
      <c r="AP82" s="132"/>
      <c r="AQ82" s="132"/>
      <c r="AR82" s="132"/>
      <c r="AS82" s="132"/>
      <c r="AT82" s="132"/>
      <c r="AU82" s="132"/>
      <c r="AV82" s="133"/>
      <c r="AW82" s="86"/>
      <c r="AX82" s="87"/>
      <c r="AY82" s="87"/>
      <c r="AZ82" s="87"/>
      <c r="BA82" s="87"/>
      <c r="BB82" s="87"/>
      <c r="BC82" s="87"/>
      <c r="BD82" s="88"/>
      <c r="BE82" s="125"/>
      <c r="BF82" s="126"/>
      <c r="BG82" s="126"/>
      <c r="BH82" s="126"/>
      <c r="BI82" s="126"/>
      <c r="BJ82" s="126"/>
      <c r="BK82" s="126"/>
      <c r="BL82" s="127"/>
    </row>
    <row r="83" spans="1:65" ht="23.25" customHeight="1">
      <c r="A83" s="98" t="s">
        <v>108</v>
      </c>
      <c r="B83" s="99"/>
      <c r="C83" s="99"/>
      <c r="D83" s="99"/>
      <c r="E83" s="99"/>
      <c r="F83" s="100"/>
      <c r="G83" s="112" t="s">
        <v>90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95" t="s">
        <v>68</v>
      </c>
      <c r="AA83" s="96"/>
      <c r="AB83" s="96"/>
      <c r="AC83" s="96"/>
      <c r="AD83" s="97"/>
      <c r="AE83" s="95" t="s">
        <v>91</v>
      </c>
      <c r="AF83" s="96"/>
      <c r="AG83" s="96"/>
      <c r="AH83" s="96"/>
      <c r="AI83" s="96"/>
      <c r="AJ83" s="96"/>
      <c r="AK83" s="96"/>
      <c r="AL83" s="96"/>
      <c r="AM83" s="96"/>
      <c r="AN83" s="97"/>
      <c r="AO83" s="53"/>
      <c r="AP83" s="54"/>
      <c r="AQ83" s="54"/>
      <c r="AR83" s="54"/>
      <c r="AS83" s="54"/>
      <c r="AT83" s="54"/>
      <c r="AU83" s="54"/>
      <c r="AV83" s="55"/>
      <c r="AW83" s="125">
        <v>6</v>
      </c>
      <c r="AX83" s="126"/>
      <c r="AY83" s="126"/>
      <c r="AZ83" s="126"/>
      <c r="BA83" s="126"/>
      <c r="BB83" s="126"/>
      <c r="BC83" s="126"/>
      <c r="BD83" s="127"/>
      <c r="BE83" s="125">
        <f>AO83+AW83</f>
        <v>6</v>
      </c>
      <c r="BF83" s="126"/>
      <c r="BG83" s="126"/>
      <c r="BH83" s="126"/>
      <c r="BI83" s="126"/>
      <c r="BJ83" s="126"/>
      <c r="BK83" s="126"/>
      <c r="BL83" s="127"/>
    </row>
    <row r="84" spans="1:65" ht="19.5" customHeight="1">
      <c r="A84" s="98" t="s">
        <v>109</v>
      </c>
      <c r="B84" s="99"/>
      <c r="C84" s="99"/>
      <c r="D84" s="99"/>
      <c r="E84" s="99"/>
      <c r="F84" s="100"/>
      <c r="G84" s="92" t="s">
        <v>69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92" t="s">
        <v>70</v>
      </c>
      <c r="AA84" s="93"/>
      <c r="AB84" s="93"/>
      <c r="AC84" s="93"/>
      <c r="AD84" s="94"/>
      <c r="AE84" s="92" t="s">
        <v>70</v>
      </c>
      <c r="AF84" s="93"/>
      <c r="AG84" s="93"/>
      <c r="AH84" s="93"/>
      <c r="AI84" s="93"/>
      <c r="AJ84" s="93"/>
      <c r="AK84" s="93"/>
      <c r="AL84" s="93"/>
      <c r="AM84" s="93"/>
      <c r="AN84" s="94"/>
      <c r="AO84" s="65"/>
      <c r="AP84" s="66"/>
      <c r="AQ84" s="66"/>
      <c r="AR84" s="66"/>
      <c r="AS84" s="66"/>
      <c r="AT84" s="66"/>
      <c r="AU84" s="66"/>
      <c r="AV84" s="67"/>
      <c r="AW84" s="86"/>
      <c r="AX84" s="87"/>
      <c r="AY84" s="87"/>
      <c r="AZ84" s="87"/>
      <c r="BA84" s="87"/>
      <c r="BB84" s="87"/>
      <c r="BC84" s="87"/>
      <c r="BD84" s="88"/>
      <c r="BE84" s="125"/>
      <c r="BF84" s="126"/>
      <c r="BG84" s="126"/>
      <c r="BH84" s="126"/>
      <c r="BI84" s="126"/>
      <c r="BJ84" s="126"/>
      <c r="BK84" s="126"/>
      <c r="BL84" s="127"/>
    </row>
    <row r="85" spans="1:65" ht="36.75" customHeight="1">
      <c r="A85" s="98" t="s">
        <v>110</v>
      </c>
      <c r="B85" s="99"/>
      <c r="C85" s="99"/>
      <c r="D85" s="99"/>
      <c r="E85" s="99"/>
      <c r="F85" s="100"/>
      <c r="G85" s="103" t="s">
        <v>92</v>
      </c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5"/>
      <c r="Z85" s="128" t="s">
        <v>93</v>
      </c>
      <c r="AA85" s="129"/>
      <c r="AB85" s="129"/>
      <c r="AC85" s="129"/>
      <c r="AD85" s="130"/>
      <c r="AE85" s="95" t="s">
        <v>94</v>
      </c>
      <c r="AF85" s="96"/>
      <c r="AG85" s="96"/>
      <c r="AH85" s="96"/>
      <c r="AI85" s="96"/>
      <c r="AJ85" s="96"/>
      <c r="AK85" s="96"/>
      <c r="AL85" s="96"/>
      <c r="AM85" s="96"/>
      <c r="AN85" s="97"/>
      <c r="AO85" s="53"/>
      <c r="AP85" s="54"/>
      <c r="AQ85" s="54"/>
      <c r="AR85" s="54"/>
      <c r="AS85" s="54"/>
      <c r="AT85" s="54"/>
      <c r="AU85" s="54"/>
      <c r="AV85" s="55"/>
      <c r="AW85" s="89">
        <f>AW81/AW83</f>
        <v>245.83333333333334</v>
      </c>
      <c r="AX85" s="90"/>
      <c r="AY85" s="90"/>
      <c r="AZ85" s="90"/>
      <c r="BA85" s="90"/>
      <c r="BB85" s="90"/>
      <c r="BC85" s="90"/>
      <c r="BD85" s="91"/>
      <c r="BE85" s="89">
        <f>AO85+AW85</f>
        <v>245.83333333333334</v>
      </c>
      <c r="BF85" s="90"/>
      <c r="BG85" s="90"/>
      <c r="BH85" s="90"/>
      <c r="BI85" s="90"/>
      <c r="BJ85" s="90"/>
      <c r="BK85" s="90"/>
      <c r="BL85" s="91"/>
    </row>
    <row r="86" spans="1:65" ht="18.75" customHeight="1">
      <c r="A86" s="98" t="s">
        <v>111</v>
      </c>
      <c r="B86" s="99"/>
      <c r="C86" s="99"/>
      <c r="D86" s="99"/>
      <c r="E86" s="99"/>
      <c r="F86" s="100"/>
      <c r="G86" s="92" t="s">
        <v>71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109"/>
      <c r="AA86" s="110"/>
      <c r="AB86" s="110"/>
      <c r="AC86" s="110"/>
      <c r="AD86" s="111"/>
      <c r="AE86" s="109"/>
      <c r="AF86" s="110"/>
      <c r="AG86" s="110"/>
      <c r="AH86" s="110"/>
      <c r="AI86" s="110"/>
      <c r="AJ86" s="110"/>
      <c r="AK86" s="110"/>
      <c r="AL86" s="110"/>
      <c r="AM86" s="110"/>
      <c r="AN86" s="111"/>
      <c r="AO86" s="71"/>
      <c r="AP86" s="72"/>
      <c r="AQ86" s="72"/>
      <c r="AR86" s="72"/>
      <c r="AS86" s="72"/>
      <c r="AT86" s="72"/>
      <c r="AU86" s="72"/>
      <c r="AV86" s="73"/>
      <c r="AW86" s="83"/>
      <c r="AX86" s="84"/>
      <c r="AY86" s="84"/>
      <c r="AZ86" s="84"/>
      <c r="BA86" s="84"/>
      <c r="BB86" s="84"/>
      <c r="BC86" s="84"/>
      <c r="BD86" s="85"/>
      <c r="BE86" s="83"/>
      <c r="BF86" s="84"/>
      <c r="BG86" s="84"/>
      <c r="BH86" s="84"/>
      <c r="BI86" s="84"/>
      <c r="BJ86" s="84"/>
      <c r="BK86" s="84"/>
      <c r="BL86" s="85"/>
    </row>
    <row r="87" spans="1:65" ht="49.5" customHeight="1">
      <c r="A87" s="98" t="s">
        <v>112</v>
      </c>
      <c r="B87" s="99"/>
      <c r="C87" s="99"/>
      <c r="D87" s="99"/>
      <c r="E87" s="99"/>
      <c r="F87" s="100"/>
      <c r="G87" s="103" t="s">
        <v>95</v>
      </c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5"/>
      <c r="Z87" s="95" t="s">
        <v>72</v>
      </c>
      <c r="AA87" s="96"/>
      <c r="AB87" s="96"/>
      <c r="AC87" s="96"/>
      <c r="AD87" s="97"/>
      <c r="AE87" s="95" t="s">
        <v>96</v>
      </c>
      <c r="AF87" s="96"/>
      <c r="AG87" s="96"/>
      <c r="AH87" s="96"/>
      <c r="AI87" s="96"/>
      <c r="AJ87" s="96"/>
      <c r="AK87" s="96"/>
      <c r="AL87" s="96"/>
      <c r="AM87" s="96"/>
      <c r="AN87" s="97"/>
      <c r="AO87" s="53"/>
      <c r="AP87" s="54"/>
      <c r="AQ87" s="54"/>
      <c r="AR87" s="54"/>
      <c r="AS87" s="54"/>
      <c r="AT87" s="54"/>
      <c r="AU87" s="54"/>
      <c r="AV87" s="55"/>
      <c r="AW87" s="59">
        <f>435/AW81</f>
        <v>0.29491525423728815</v>
      </c>
      <c r="AX87" s="60"/>
      <c r="AY87" s="60"/>
      <c r="AZ87" s="60"/>
      <c r="BA87" s="60"/>
      <c r="BB87" s="60"/>
      <c r="BC87" s="60"/>
      <c r="BD87" s="61"/>
      <c r="BE87" s="59">
        <f>AW87</f>
        <v>0.29491525423728815</v>
      </c>
      <c r="BF87" s="60"/>
      <c r="BG87" s="60"/>
      <c r="BH87" s="60"/>
      <c r="BI87" s="60"/>
      <c r="BJ87" s="60"/>
      <c r="BK87" s="60"/>
      <c r="BL87" s="61"/>
    </row>
    <row r="88" spans="1:65" ht="18.75" customHeight="1">
      <c r="A88" s="106" t="s">
        <v>113</v>
      </c>
      <c r="B88" s="107"/>
      <c r="C88" s="107"/>
      <c r="D88" s="107"/>
      <c r="E88" s="107"/>
      <c r="F88" s="108"/>
      <c r="G88" s="92" t="s">
        <v>97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21"/>
      <c r="AA88" s="22"/>
      <c r="AB88" s="22"/>
      <c r="AC88" s="22"/>
      <c r="AD88" s="23"/>
      <c r="AE88" s="21"/>
      <c r="AF88" s="22"/>
      <c r="AG88" s="22"/>
      <c r="AH88" s="22"/>
      <c r="AI88" s="22"/>
      <c r="AJ88" s="22"/>
      <c r="AK88" s="22"/>
      <c r="AL88" s="22"/>
      <c r="AM88" s="22"/>
      <c r="AN88" s="23"/>
      <c r="AO88" s="24"/>
      <c r="AP88" s="25"/>
      <c r="AQ88" s="25"/>
      <c r="AR88" s="25"/>
      <c r="AS88" s="25"/>
      <c r="AT88" s="25"/>
      <c r="AU88" s="25"/>
      <c r="AV88" s="26"/>
      <c r="AW88" s="47"/>
      <c r="AX88" s="48"/>
      <c r="AY88" s="48"/>
      <c r="AZ88" s="48"/>
      <c r="BA88" s="48"/>
      <c r="BB88" s="48"/>
      <c r="BC88" s="48"/>
      <c r="BD88" s="49"/>
      <c r="BE88" s="47"/>
      <c r="BF88" s="48"/>
      <c r="BG88" s="48"/>
      <c r="BH88" s="48"/>
      <c r="BI88" s="48"/>
      <c r="BJ88" s="48"/>
      <c r="BK88" s="48"/>
      <c r="BL88" s="49"/>
    </row>
    <row r="89" spans="1:65" ht="15.75">
      <c r="A89" s="98" t="s">
        <v>114</v>
      </c>
      <c r="B89" s="99"/>
      <c r="C89" s="99"/>
      <c r="D89" s="99"/>
      <c r="E89" s="99"/>
      <c r="F89" s="100"/>
      <c r="G89" s="92" t="s">
        <v>66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109"/>
      <c r="AA89" s="110"/>
      <c r="AB89" s="110"/>
      <c r="AC89" s="110"/>
      <c r="AD89" s="111"/>
      <c r="AE89" s="109"/>
      <c r="AF89" s="110"/>
      <c r="AG89" s="110"/>
      <c r="AH89" s="110"/>
      <c r="AI89" s="110"/>
      <c r="AJ89" s="110"/>
      <c r="AK89" s="110"/>
      <c r="AL89" s="110"/>
      <c r="AM89" s="110"/>
      <c r="AN89" s="111"/>
      <c r="AO89" s="65"/>
      <c r="AP89" s="66"/>
      <c r="AQ89" s="66"/>
      <c r="AR89" s="66"/>
      <c r="AS89" s="66"/>
      <c r="AT89" s="66"/>
      <c r="AU89" s="66"/>
      <c r="AV89" s="67"/>
      <c r="AW89" s="86"/>
      <c r="AX89" s="87"/>
      <c r="AY89" s="87"/>
      <c r="AZ89" s="87"/>
      <c r="BA89" s="87"/>
      <c r="BB89" s="87"/>
      <c r="BC89" s="87"/>
      <c r="BD89" s="88"/>
      <c r="BE89" s="86"/>
      <c r="BF89" s="87"/>
      <c r="BG89" s="87"/>
      <c r="BH89" s="87"/>
      <c r="BI89" s="87"/>
      <c r="BJ89" s="87"/>
      <c r="BK89" s="87"/>
      <c r="BL89" s="88"/>
    </row>
    <row r="90" spans="1:65" ht="31.5" customHeight="1">
      <c r="A90" s="118" t="s">
        <v>115</v>
      </c>
      <c r="B90" s="119"/>
      <c r="C90" s="119"/>
      <c r="D90" s="119"/>
      <c r="E90" s="119"/>
      <c r="F90" s="120"/>
      <c r="G90" s="103" t="s">
        <v>98</v>
      </c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5"/>
      <c r="Z90" s="95" t="s">
        <v>89</v>
      </c>
      <c r="AA90" s="96"/>
      <c r="AB90" s="96"/>
      <c r="AC90" s="96"/>
      <c r="AD90" s="97"/>
      <c r="AE90" s="128" t="s">
        <v>146</v>
      </c>
      <c r="AF90" s="129"/>
      <c r="AG90" s="129"/>
      <c r="AH90" s="129"/>
      <c r="AI90" s="129"/>
      <c r="AJ90" s="129"/>
      <c r="AK90" s="129"/>
      <c r="AL90" s="129"/>
      <c r="AM90" s="129"/>
      <c r="AN90" s="130"/>
      <c r="AO90" s="80"/>
      <c r="AP90" s="81"/>
      <c r="AQ90" s="81"/>
      <c r="AR90" s="81"/>
      <c r="AS90" s="81"/>
      <c r="AT90" s="81"/>
      <c r="AU90" s="81"/>
      <c r="AV90" s="82"/>
      <c r="AW90" s="89">
        <f>5300+575.991-1300+1760+50+9.709+238</f>
        <v>6633.7</v>
      </c>
      <c r="AX90" s="90"/>
      <c r="AY90" s="90"/>
      <c r="AZ90" s="90"/>
      <c r="BA90" s="90"/>
      <c r="BB90" s="90"/>
      <c r="BC90" s="90"/>
      <c r="BD90" s="91"/>
      <c r="BE90" s="89">
        <f>AO90+AW90</f>
        <v>6633.7</v>
      </c>
      <c r="BF90" s="90"/>
      <c r="BG90" s="90"/>
      <c r="BH90" s="90"/>
      <c r="BI90" s="90"/>
      <c r="BJ90" s="90"/>
      <c r="BK90" s="90"/>
      <c r="BL90" s="91"/>
    </row>
    <row r="91" spans="1:65" ht="21" customHeight="1">
      <c r="A91" s="98" t="s">
        <v>116</v>
      </c>
      <c r="B91" s="99"/>
      <c r="C91" s="99"/>
      <c r="D91" s="99"/>
      <c r="E91" s="99"/>
      <c r="F91" s="100"/>
      <c r="G91" s="92" t="s">
        <v>67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92" t="s">
        <v>70</v>
      </c>
      <c r="AA91" s="93"/>
      <c r="AB91" s="93"/>
      <c r="AC91" s="93"/>
      <c r="AD91" s="94"/>
      <c r="AE91" s="92" t="s">
        <v>142</v>
      </c>
      <c r="AF91" s="93"/>
      <c r="AG91" s="93"/>
      <c r="AH91" s="93"/>
      <c r="AI91" s="93"/>
      <c r="AJ91" s="93"/>
      <c r="AK91" s="93"/>
      <c r="AL91" s="93"/>
      <c r="AM91" s="93"/>
      <c r="AN91" s="94"/>
      <c r="AO91" s="131"/>
      <c r="AP91" s="132"/>
      <c r="AQ91" s="132"/>
      <c r="AR91" s="132"/>
      <c r="AS91" s="132"/>
      <c r="AT91" s="132"/>
      <c r="AU91" s="132"/>
      <c r="AV91" s="133"/>
      <c r="AW91" s="86"/>
      <c r="AX91" s="87"/>
      <c r="AY91" s="87"/>
      <c r="AZ91" s="87"/>
      <c r="BA91" s="87"/>
      <c r="BB91" s="87"/>
      <c r="BC91" s="87"/>
      <c r="BD91" s="88"/>
      <c r="BE91" s="125">
        <f>AO91</f>
        <v>0</v>
      </c>
      <c r="BF91" s="126"/>
      <c r="BG91" s="126"/>
      <c r="BH91" s="126"/>
      <c r="BI91" s="126"/>
      <c r="BJ91" s="126"/>
      <c r="BK91" s="126"/>
      <c r="BL91" s="127"/>
      <c r="BM91" s="29"/>
    </row>
    <row r="92" spans="1:65" ht="20.25" customHeight="1">
      <c r="A92" s="98" t="s">
        <v>121</v>
      </c>
      <c r="B92" s="99"/>
      <c r="C92" s="99"/>
      <c r="D92" s="99"/>
      <c r="E92" s="99"/>
      <c r="F92" s="100"/>
      <c r="G92" s="112" t="s">
        <v>99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95" t="s">
        <v>68</v>
      </c>
      <c r="AA92" s="96"/>
      <c r="AB92" s="96"/>
      <c r="AC92" s="96"/>
      <c r="AD92" s="97"/>
      <c r="AE92" s="95" t="s">
        <v>91</v>
      </c>
      <c r="AF92" s="96"/>
      <c r="AG92" s="96"/>
      <c r="AH92" s="96"/>
      <c r="AI92" s="96"/>
      <c r="AJ92" s="96"/>
      <c r="AK92" s="96"/>
      <c r="AL92" s="96"/>
      <c r="AM92" s="96"/>
      <c r="AN92" s="97"/>
      <c r="AO92" s="53"/>
      <c r="AP92" s="54"/>
      <c r="AQ92" s="54"/>
      <c r="AR92" s="54"/>
      <c r="AS92" s="54"/>
      <c r="AT92" s="54"/>
      <c r="AU92" s="54"/>
      <c r="AV92" s="55"/>
      <c r="AW92" s="125">
        <v>6</v>
      </c>
      <c r="AX92" s="126"/>
      <c r="AY92" s="126"/>
      <c r="AZ92" s="126"/>
      <c r="BA92" s="126"/>
      <c r="BB92" s="126"/>
      <c r="BC92" s="126"/>
      <c r="BD92" s="127"/>
      <c r="BE92" s="125">
        <f>AO92+AW92</f>
        <v>6</v>
      </c>
      <c r="BF92" s="126"/>
      <c r="BG92" s="126"/>
      <c r="BH92" s="126"/>
      <c r="BI92" s="126"/>
      <c r="BJ92" s="126"/>
      <c r="BK92" s="126"/>
      <c r="BL92" s="127"/>
      <c r="BM92" s="29"/>
    </row>
    <row r="93" spans="1:65" ht="15.75" customHeight="1">
      <c r="A93" s="98" t="s">
        <v>119</v>
      </c>
      <c r="B93" s="99"/>
      <c r="C93" s="99"/>
      <c r="D93" s="99"/>
      <c r="E93" s="99"/>
      <c r="F93" s="100"/>
      <c r="G93" s="92" t="s">
        <v>69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92" t="s">
        <v>70</v>
      </c>
      <c r="AA93" s="93"/>
      <c r="AB93" s="93"/>
      <c r="AC93" s="93"/>
      <c r="AD93" s="94"/>
      <c r="AE93" s="92" t="s">
        <v>70</v>
      </c>
      <c r="AF93" s="93"/>
      <c r="AG93" s="93"/>
      <c r="AH93" s="93"/>
      <c r="AI93" s="93"/>
      <c r="AJ93" s="93"/>
      <c r="AK93" s="93"/>
      <c r="AL93" s="93"/>
      <c r="AM93" s="93"/>
      <c r="AN93" s="94"/>
      <c r="AO93" s="65"/>
      <c r="AP93" s="66"/>
      <c r="AQ93" s="66"/>
      <c r="AR93" s="66"/>
      <c r="AS93" s="66"/>
      <c r="AT93" s="66"/>
      <c r="AU93" s="66"/>
      <c r="AV93" s="67"/>
      <c r="AW93" s="86"/>
      <c r="AX93" s="87"/>
      <c r="AY93" s="87"/>
      <c r="AZ93" s="87"/>
      <c r="BA93" s="87"/>
      <c r="BB93" s="87"/>
      <c r="BC93" s="87"/>
      <c r="BD93" s="88"/>
      <c r="BE93" s="125"/>
      <c r="BF93" s="126"/>
      <c r="BG93" s="126"/>
      <c r="BH93" s="126"/>
      <c r="BI93" s="126"/>
      <c r="BJ93" s="126"/>
      <c r="BK93" s="126"/>
      <c r="BL93" s="127"/>
      <c r="BM93" s="29"/>
    </row>
    <row r="94" spans="1:65" ht="35.25" customHeight="1">
      <c r="A94" s="98" t="s">
        <v>120</v>
      </c>
      <c r="B94" s="99"/>
      <c r="C94" s="99"/>
      <c r="D94" s="99"/>
      <c r="E94" s="99"/>
      <c r="F94" s="100"/>
      <c r="G94" s="103" t="s">
        <v>100</v>
      </c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5"/>
      <c r="Z94" s="128" t="s">
        <v>93</v>
      </c>
      <c r="AA94" s="129"/>
      <c r="AB94" s="129"/>
      <c r="AC94" s="129"/>
      <c r="AD94" s="130"/>
      <c r="AE94" s="95" t="s">
        <v>94</v>
      </c>
      <c r="AF94" s="96"/>
      <c r="AG94" s="96"/>
      <c r="AH94" s="96"/>
      <c r="AI94" s="96"/>
      <c r="AJ94" s="96"/>
      <c r="AK94" s="96"/>
      <c r="AL94" s="96"/>
      <c r="AM94" s="96"/>
      <c r="AN94" s="97"/>
      <c r="AO94" s="53"/>
      <c r="AP94" s="54"/>
      <c r="AQ94" s="54"/>
      <c r="AR94" s="54"/>
      <c r="AS94" s="54"/>
      <c r="AT94" s="54"/>
      <c r="AU94" s="54"/>
      <c r="AV94" s="55"/>
      <c r="AW94" s="77">
        <f>AW90/AW92</f>
        <v>1105.6166666666666</v>
      </c>
      <c r="AX94" s="78"/>
      <c r="AY94" s="78"/>
      <c r="AZ94" s="78"/>
      <c r="BA94" s="78"/>
      <c r="BB94" s="78"/>
      <c r="BC94" s="78"/>
      <c r="BD94" s="79"/>
      <c r="BE94" s="89">
        <f>AO94+AW94</f>
        <v>1105.6166666666666</v>
      </c>
      <c r="BF94" s="90"/>
      <c r="BG94" s="90"/>
      <c r="BH94" s="90"/>
      <c r="BI94" s="90"/>
      <c r="BJ94" s="90"/>
      <c r="BK94" s="90"/>
      <c r="BL94" s="91"/>
      <c r="BM94" s="29"/>
    </row>
    <row r="95" spans="1:65" ht="20.25" customHeight="1">
      <c r="A95" s="98" t="s">
        <v>117</v>
      </c>
      <c r="B95" s="99"/>
      <c r="C95" s="99"/>
      <c r="D95" s="99"/>
      <c r="E95" s="99"/>
      <c r="F95" s="100"/>
      <c r="G95" s="92" t="s">
        <v>71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109"/>
      <c r="AA95" s="110"/>
      <c r="AB95" s="110"/>
      <c r="AC95" s="110"/>
      <c r="AD95" s="111"/>
      <c r="AE95" s="109"/>
      <c r="AF95" s="110"/>
      <c r="AG95" s="110"/>
      <c r="AH95" s="110"/>
      <c r="AI95" s="110"/>
      <c r="AJ95" s="110"/>
      <c r="AK95" s="110"/>
      <c r="AL95" s="110"/>
      <c r="AM95" s="110"/>
      <c r="AN95" s="111"/>
      <c r="AO95" s="71"/>
      <c r="AP95" s="72"/>
      <c r="AQ95" s="72"/>
      <c r="AR95" s="72"/>
      <c r="AS95" s="72"/>
      <c r="AT95" s="72"/>
      <c r="AU95" s="72"/>
      <c r="AV95" s="73"/>
      <c r="AW95" s="74"/>
      <c r="AX95" s="75"/>
      <c r="AY95" s="75"/>
      <c r="AZ95" s="75"/>
      <c r="BA95" s="75"/>
      <c r="BB95" s="75"/>
      <c r="BC95" s="75"/>
      <c r="BD95" s="76"/>
      <c r="BE95" s="83"/>
      <c r="BF95" s="84"/>
      <c r="BG95" s="84"/>
      <c r="BH95" s="84"/>
      <c r="BI95" s="84"/>
      <c r="BJ95" s="84"/>
      <c r="BK95" s="84"/>
      <c r="BL95" s="85"/>
    </row>
    <row r="96" spans="1:65" ht="45.75" customHeight="1">
      <c r="A96" s="98" t="s">
        <v>118</v>
      </c>
      <c r="B96" s="99"/>
      <c r="C96" s="99"/>
      <c r="D96" s="99"/>
      <c r="E96" s="99"/>
      <c r="F96" s="100"/>
      <c r="G96" s="103" t="s">
        <v>95</v>
      </c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5"/>
      <c r="Z96" s="95" t="s">
        <v>72</v>
      </c>
      <c r="AA96" s="96"/>
      <c r="AB96" s="96"/>
      <c r="AC96" s="96"/>
      <c r="AD96" s="97"/>
      <c r="AE96" s="95" t="s">
        <v>96</v>
      </c>
      <c r="AF96" s="96"/>
      <c r="AG96" s="96"/>
      <c r="AH96" s="96"/>
      <c r="AI96" s="96"/>
      <c r="AJ96" s="96"/>
      <c r="AK96" s="96"/>
      <c r="AL96" s="96"/>
      <c r="AM96" s="96"/>
      <c r="AN96" s="97"/>
      <c r="AO96" s="53"/>
      <c r="AP96" s="54"/>
      <c r="AQ96" s="54"/>
      <c r="AR96" s="54"/>
      <c r="AS96" s="54"/>
      <c r="AT96" s="54"/>
      <c r="AU96" s="54"/>
      <c r="AV96" s="55"/>
      <c r="AW96" s="56">
        <f>5960.865/AW90</f>
        <v>0.89857319444653816</v>
      </c>
      <c r="AX96" s="57"/>
      <c r="AY96" s="57"/>
      <c r="AZ96" s="57"/>
      <c r="BA96" s="57"/>
      <c r="BB96" s="57"/>
      <c r="BC96" s="57"/>
      <c r="BD96" s="58"/>
      <c r="BE96" s="59">
        <f>AW96</f>
        <v>0.89857319444653816</v>
      </c>
      <c r="BF96" s="60"/>
      <c r="BG96" s="60"/>
      <c r="BH96" s="60"/>
      <c r="BI96" s="60"/>
      <c r="BJ96" s="60"/>
      <c r="BK96" s="60"/>
      <c r="BL96" s="61"/>
    </row>
    <row r="97" spans="1:65" ht="42" customHeight="1">
      <c r="A97" s="106" t="s">
        <v>131</v>
      </c>
      <c r="B97" s="107"/>
      <c r="C97" s="107"/>
      <c r="D97" s="107"/>
      <c r="E97" s="107"/>
      <c r="F97" s="108"/>
      <c r="G97" s="92" t="s">
        <v>127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21"/>
      <c r="AA97" s="22"/>
      <c r="AB97" s="22"/>
      <c r="AC97" s="22"/>
      <c r="AD97" s="23"/>
      <c r="AE97" s="21"/>
      <c r="AF97" s="22"/>
      <c r="AG97" s="22"/>
      <c r="AH97" s="22"/>
      <c r="AI97" s="22"/>
      <c r="AJ97" s="22"/>
      <c r="AK97" s="22"/>
      <c r="AL97" s="22"/>
      <c r="AM97" s="22"/>
      <c r="AN97" s="23"/>
      <c r="AO97" s="24"/>
      <c r="AP97" s="25"/>
      <c r="AQ97" s="25"/>
      <c r="AR97" s="25"/>
      <c r="AS97" s="25"/>
      <c r="AT97" s="25"/>
      <c r="AU97" s="25"/>
      <c r="AV97" s="26"/>
      <c r="AW97" s="50"/>
      <c r="AX97" s="51"/>
      <c r="AY97" s="51"/>
      <c r="AZ97" s="51"/>
      <c r="BA97" s="51"/>
      <c r="BB97" s="51"/>
      <c r="BC97" s="51"/>
      <c r="BD97" s="52"/>
      <c r="BE97" s="24"/>
      <c r="BF97" s="25"/>
      <c r="BG97" s="25"/>
      <c r="BH97" s="25"/>
      <c r="BI97" s="25"/>
      <c r="BJ97" s="25"/>
      <c r="BK97" s="25"/>
      <c r="BL97" s="26"/>
    </row>
    <row r="98" spans="1:65" ht="17.25" customHeight="1">
      <c r="A98" s="98" t="s">
        <v>132</v>
      </c>
      <c r="B98" s="99"/>
      <c r="C98" s="99"/>
      <c r="D98" s="99"/>
      <c r="E98" s="99"/>
      <c r="F98" s="100"/>
      <c r="G98" s="92" t="s">
        <v>66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109"/>
      <c r="AA98" s="110"/>
      <c r="AB98" s="110"/>
      <c r="AC98" s="110"/>
      <c r="AD98" s="111"/>
      <c r="AE98" s="109"/>
      <c r="AF98" s="110"/>
      <c r="AG98" s="110"/>
      <c r="AH98" s="110"/>
      <c r="AI98" s="110"/>
      <c r="AJ98" s="110"/>
      <c r="AK98" s="110"/>
      <c r="AL98" s="110"/>
      <c r="AM98" s="110"/>
      <c r="AN98" s="111"/>
      <c r="AO98" s="65"/>
      <c r="AP98" s="66"/>
      <c r="AQ98" s="66"/>
      <c r="AR98" s="66"/>
      <c r="AS98" s="66"/>
      <c r="AT98" s="66"/>
      <c r="AU98" s="66"/>
      <c r="AV98" s="67"/>
      <c r="AW98" s="68"/>
      <c r="AX98" s="69"/>
      <c r="AY98" s="69"/>
      <c r="AZ98" s="69"/>
      <c r="BA98" s="69"/>
      <c r="BB98" s="69"/>
      <c r="BC98" s="69"/>
      <c r="BD98" s="70"/>
      <c r="BE98" s="65"/>
      <c r="BF98" s="66"/>
      <c r="BG98" s="66"/>
      <c r="BH98" s="66"/>
      <c r="BI98" s="66"/>
      <c r="BJ98" s="66"/>
      <c r="BK98" s="66"/>
      <c r="BL98" s="67"/>
    </row>
    <row r="99" spans="1:65" ht="30.75" customHeight="1">
      <c r="A99" s="98" t="s">
        <v>133</v>
      </c>
      <c r="B99" s="99"/>
      <c r="C99" s="99"/>
      <c r="D99" s="99"/>
      <c r="E99" s="99"/>
      <c r="F99" s="100"/>
      <c r="G99" s="103" t="s">
        <v>128</v>
      </c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5"/>
      <c r="Z99" s="95" t="s">
        <v>89</v>
      </c>
      <c r="AA99" s="96"/>
      <c r="AB99" s="96"/>
      <c r="AC99" s="96"/>
      <c r="AD99" s="97"/>
      <c r="AE99" s="128" t="s">
        <v>146</v>
      </c>
      <c r="AF99" s="129"/>
      <c r="AG99" s="129"/>
      <c r="AH99" s="129"/>
      <c r="AI99" s="129"/>
      <c r="AJ99" s="129"/>
      <c r="AK99" s="129"/>
      <c r="AL99" s="129"/>
      <c r="AM99" s="129"/>
      <c r="AN99" s="130"/>
      <c r="AO99" s="80"/>
      <c r="AP99" s="81"/>
      <c r="AQ99" s="81"/>
      <c r="AR99" s="81"/>
      <c r="AS99" s="81"/>
      <c r="AT99" s="81"/>
      <c r="AU99" s="81"/>
      <c r="AV99" s="82"/>
      <c r="AW99" s="77">
        <f>1300+170</f>
        <v>1470</v>
      </c>
      <c r="AX99" s="78"/>
      <c r="AY99" s="78"/>
      <c r="AZ99" s="78"/>
      <c r="BA99" s="78"/>
      <c r="BB99" s="78"/>
      <c r="BC99" s="78"/>
      <c r="BD99" s="79"/>
      <c r="BE99" s="80">
        <f>AO99+AW99</f>
        <v>1470</v>
      </c>
      <c r="BF99" s="81"/>
      <c r="BG99" s="81"/>
      <c r="BH99" s="81"/>
      <c r="BI99" s="81"/>
      <c r="BJ99" s="81"/>
      <c r="BK99" s="81"/>
      <c r="BL99" s="82"/>
    </row>
    <row r="100" spans="1:65" ht="17.25" customHeight="1">
      <c r="A100" s="98" t="s">
        <v>134</v>
      </c>
      <c r="B100" s="99"/>
      <c r="C100" s="99"/>
      <c r="D100" s="99"/>
      <c r="E100" s="99"/>
      <c r="F100" s="100"/>
      <c r="G100" s="92" t="s">
        <v>67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92" t="s">
        <v>70</v>
      </c>
      <c r="AA100" s="93"/>
      <c r="AB100" s="93"/>
      <c r="AC100" s="93"/>
      <c r="AD100" s="94"/>
      <c r="AE100" s="92" t="s">
        <v>70</v>
      </c>
      <c r="AF100" s="93"/>
      <c r="AG100" s="93"/>
      <c r="AH100" s="93"/>
      <c r="AI100" s="93"/>
      <c r="AJ100" s="93"/>
      <c r="AK100" s="93"/>
      <c r="AL100" s="93"/>
      <c r="AM100" s="93"/>
      <c r="AN100" s="94"/>
      <c r="AO100" s="131"/>
      <c r="AP100" s="132"/>
      <c r="AQ100" s="132"/>
      <c r="AR100" s="132"/>
      <c r="AS100" s="132"/>
      <c r="AT100" s="132"/>
      <c r="AU100" s="132"/>
      <c r="AV100" s="133"/>
      <c r="AW100" s="68"/>
      <c r="AX100" s="69"/>
      <c r="AY100" s="69"/>
      <c r="AZ100" s="69"/>
      <c r="BA100" s="69"/>
      <c r="BB100" s="69"/>
      <c r="BC100" s="69"/>
      <c r="BD100" s="70"/>
      <c r="BE100" s="53">
        <f>AO100</f>
        <v>0</v>
      </c>
      <c r="BF100" s="54"/>
      <c r="BG100" s="54"/>
      <c r="BH100" s="54"/>
      <c r="BI100" s="54"/>
      <c r="BJ100" s="54"/>
      <c r="BK100" s="54"/>
      <c r="BL100" s="55"/>
    </row>
    <row r="101" spans="1:65" ht="15.75">
      <c r="A101" s="98" t="s">
        <v>135</v>
      </c>
      <c r="B101" s="99"/>
      <c r="C101" s="99"/>
      <c r="D101" s="99"/>
      <c r="E101" s="99"/>
      <c r="F101" s="100"/>
      <c r="G101" s="112" t="s">
        <v>129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95" t="s">
        <v>68</v>
      </c>
      <c r="AA101" s="96"/>
      <c r="AB101" s="96"/>
      <c r="AC101" s="96"/>
      <c r="AD101" s="97"/>
      <c r="AE101" s="95" t="s">
        <v>91</v>
      </c>
      <c r="AF101" s="96"/>
      <c r="AG101" s="96"/>
      <c r="AH101" s="96"/>
      <c r="AI101" s="96"/>
      <c r="AJ101" s="96"/>
      <c r="AK101" s="96"/>
      <c r="AL101" s="96"/>
      <c r="AM101" s="96"/>
      <c r="AN101" s="97"/>
      <c r="AO101" s="53"/>
      <c r="AP101" s="54"/>
      <c r="AQ101" s="54"/>
      <c r="AR101" s="54"/>
      <c r="AS101" s="54"/>
      <c r="AT101" s="54"/>
      <c r="AU101" s="54"/>
      <c r="AV101" s="55"/>
      <c r="AW101" s="62">
        <v>1</v>
      </c>
      <c r="AX101" s="63"/>
      <c r="AY101" s="63"/>
      <c r="AZ101" s="63"/>
      <c r="BA101" s="63"/>
      <c r="BB101" s="63"/>
      <c r="BC101" s="63"/>
      <c r="BD101" s="64"/>
      <c r="BE101" s="53">
        <f>AO101+AW101</f>
        <v>1</v>
      </c>
      <c r="BF101" s="54"/>
      <c r="BG101" s="54"/>
      <c r="BH101" s="54"/>
      <c r="BI101" s="54"/>
      <c r="BJ101" s="54"/>
      <c r="BK101" s="54"/>
      <c r="BL101" s="55"/>
    </row>
    <row r="102" spans="1:65" ht="17.25" customHeight="1">
      <c r="A102" s="98" t="s">
        <v>136</v>
      </c>
      <c r="B102" s="99"/>
      <c r="C102" s="99"/>
      <c r="D102" s="99"/>
      <c r="E102" s="99"/>
      <c r="F102" s="100"/>
      <c r="G102" s="92" t="s">
        <v>69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2"/>
      <c r="Z102" s="92" t="s">
        <v>70</v>
      </c>
      <c r="AA102" s="93"/>
      <c r="AB102" s="93"/>
      <c r="AC102" s="93"/>
      <c r="AD102" s="94"/>
      <c r="AE102" s="92" t="s">
        <v>70</v>
      </c>
      <c r="AF102" s="93"/>
      <c r="AG102" s="93"/>
      <c r="AH102" s="93"/>
      <c r="AI102" s="93"/>
      <c r="AJ102" s="93"/>
      <c r="AK102" s="93"/>
      <c r="AL102" s="93"/>
      <c r="AM102" s="93"/>
      <c r="AN102" s="94"/>
      <c r="AO102" s="65"/>
      <c r="AP102" s="66"/>
      <c r="AQ102" s="66"/>
      <c r="AR102" s="66"/>
      <c r="AS102" s="66"/>
      <c r="AT102" s="66"/>
      <c r="AU102" s="66"/>
      <c r="AV102" s="67"/>
      <c r="AW102" s="68"/>
      <c r="AX102" s="69"/>
      <c r="AY102" s="69"/>
      <c r="AZ102" s="69"/>
      <c r="BA102" s="69"/>
      <c r="BB102" s="69"/>
      <c r="BC102" s="69"/>
      <c r="BD102" s="70"/>
      <c r="BE102" s="53"/>
      <c r="BF102" s="54"/>
      <c r="BG102" s="54"/>
      <c r="BH102" s="54"/>
      <c r="BI102" s="54"/>
      <c r="BJ102" s="54"/>
      <c r="BK102" s="54"/>
      <c r="BL102" s="55"/>
    </row>
    <row r="103" spans="1:65" ht="35.25" customHeight="1">
      <c r="A103" s="98" t="s">
        <v>137</v>
      </c>
      <c r="B103" s="99"/>
      <c r="C103" s="99"/>
      <c r="D103" s="99"/>
      <c r="E103" s="99"/>
      <c r="F103" s="100"/>
      <c r="G103" s="103" t="s">
        <v>130</v>
      </c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5"/>
      <c r="Z103" s="128" t="s">
        <v>93</v>
      </c>
      <c r="AA103" s="129"/>
      <c r="AB103" s="129"/>
      <c r="AC103" s="129"/>
      <c r="AD103" s="130"/>
      <c r="AE103" s="95" t="s">
        <v>94</v>
      </c>
      <c r="AF103" s="96"/>
      <c r="AG103" s="96"/>
      <c r="AH103" s="96"/>
      <c r="AI103" s="96"/>
      <c r="AJ103" s="96"/>
      <c r="AK103" s="96"/>
      <c r="AL103" s="96"/>
      <c r="AM103" s="96"/>
      <c r="AN103" s="97"/>
      <c r="AO103" s="53"/>
      <c r="AP103" s="54"/>
      <c r="AQ103" s="54"/>
      <c r="AR103" s="54"/>
      <c r="AS103" s="54"/>
      <c r="AT103" s="54"/>
      <c r="AU103" s="54"/>
      <c r="AV103" s="55"/>
      <c r="AW103" s="77">
        <f>AW99/AW101</f>
        <v>1470</v>
      </c>
      <c r="AX103" s="78"/>
      <c r="AY103" s="78"/>
      <c r="AZ103" s="78"/>
      <c r="BA103" s="78"/>
      <c r="BB103" s="78"/>
      <c r="BC103" s="78"/>
      <c r="BD103" s="79"/>
      <c r="BE103" s="80">
        <f>AO103+AW103</f>
        <v>1470</v>
      </c>
      <c r="BF103" s="81"/>
      <c r="BG103" s="81"/>
      <c r="BH103" s="81"/>
      <c r="BI103" s="81"/>
      <c r="BJ103" s="81"/>
      <c r="BK103" s="81"/>
      <c r="BL103" s="82"/>
    </row>
    <row r="104" spans="1:65" ht="17.25" customHeight="1">
      <c r="A104" s="98" t="s">
        <v>138</v>
      </c>
      <c r="B104" s="99"/>
      <c r="C104" s="99"/>
      <c r="D104" s="99"/>
      <c r="E104" s="99"/>
      <c r="F104" s="100"/>
      <c r="G104" s="92" t="s">
        <v>71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2"/>
      <c r="Z104" s="109"/>
      <c r="AA104" s="110"/>
      <c r="AB104" s="110"/>
      <c r="AC104" s="110"/>
      <c r="AD104" s="111"/>
      <c r="AE104" s="109"/>
      <c r="AF104" s="110"/>
      <c r="AG104" s="110"/>
      <c r="AH104" s="110"/>
      <c r="AI104" s="110"/>
      <c r="AJ104" s="110"/>
      <c r="AK104" s="110"/>
      <c r="AL104" s="110"/>
      <c r="AM104" s="110"/>
      <c r="AN104" s="111"/>
      <c r="AO104" s="71"/>
      <c r="AP104" s="72"/>
      <c r="AQ104" s="72"/>
      <c r="AR104" s="72"/>
      <c r="AS104" s="72"/>
      <c r="AT104" s="72"/>
      <c r="AU104" s="72"/>
      <c r="AV104" s="73"/>
      <c r="AW104" s="74"/>
      <c r="AX104" s="75"/>
      <c r="AY104" s="75"/>
      <c r="AZ104" s="75"/>
      <c r="BA104" s="75"/>
      <c r="BB104" s="75"/>
      <c r="BC104" s="75"/>
      <c r="BD104" s="76"/>
      <c r="BE104" s="71"/>
      <c r="BF104" s="72"/>
      <c r="BG104" s="72"/>
      <c r="BH104" s="72"/>
      <c r="BI104" s="72"/>
      <c r="BJ104" s="72"/>
      <c r="BK104" s="72"/>
      <c r="BL104" s="73"/>
    </row>
    <row r="105" spans="1:65" ht="45.75" customHeight="1">
      <c r="A105" s="98" t="s">
        <v>139</v>
      </c>
      <c r="B105" s="99"/>
      <c r="C105" s="99"/>
      <c r="D105" s="99"/>
      <c r="E105" s="99"/>
      <c r="F105" s="100"/>
      <c r="G105" s="103" t="s">
        <v>95</v>
      </c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5"/>
      <c r="Z105" s="95" t="s">
        <v>72</v>
      </c>
      <c r="AA105" s="96"/>
      <c r="AB105" s="96"/>
      <c r="AC105" s="96"/>
      <c r="AD105" s="97"/>
      <c r="AE105" s="95" t="s">
        <v>96</v>
      </c>
      <c r="AF105" s="96"/>
      <c r="AG105" s="96"/>
      <c r="AH105" s="96"/>
      <c r="AI105" s="96"/>
      <c r="AJ105" s="96"/>
      <c r="AK105" s="96"/>
      <c r="AL105" s="96"/>
      <c r="AM105" s="96"/>
      <c r="AN105" s="97"/>
      <c r="AO105" s="53"/>
      <c r="AP105" s="54"/>
      <c r="AQ105" s="54"/>
      <c r="AR105" s="54"/>
      <c r="AS105" s="54"/>
      <c r="AT105" s="54"/>
      <c r="AU105" s="54"/>
      <c r="AV105" s="55"/>
      <c r="AW105" s="56">
        <f>833.872/AW99</f>
        <v>0.56725986394557826</v>
      </c>
      <c r="AX105" s="57"/>
      <c r="AY105" s="57"/>
      <c r="AZ105" s="57"/>
      <c r="BA105" s="57"/>
      <c r="BB105" s="57"/>
      <c r="BC105" s="57"/>
      <c r="BD105" s="58"/>
      <c r="BE105" s="59">
        <f>AW105</f>
        <v>0.56725986394557826</v>
      </c>
      <c r="BF105" s="60"/>
      <c r="BG105" s="60"/>
      <c r="BH105" s="60"/>
      <c r="BI105" s="60"/>
      <c r="BJ105" s="60"/>
      <c r="BK105" s="60"/>
      <c r="BL105" s="61"/>
    </row>
    <row r="106" spans="1:65" ht="6" customHeight="1">
      <c r="A106" s="45"/>
      <c r="B106" s="45"/>
      <c r="C106" s="45"/>
      <c r="D106" s="45"/>
      <c r="E106" s="45"/>
      <c r="F106" s="45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3"/>
      <c r="AA106" s="34"/>
      <c r="AB106" s="34"/>
      <c r="AC106" s="34"/>
      <c r="AD106" s="34"/>
      <c r="AE106" s="33"/>
      <c r="AF106" s="34"/>
      <c r="AG106" s="34"/>
      <c r="AH106" s="34"/>
      <c r="AI106" s="34"/>
      <c r="AJ106" s="34"/>
      <c r="AK106" s="34"/>
      <c r="AL106" s="34"/>
      <c r="AM106" s="34"/>
      <c r="AN106" s="34"/>
      <c r="AO106" s="35"/>
      <c r="AP106" s="35"/>
      <c r="AQ106" s="35"/>
      <c r="AR106" s="35"/>
      <c r="AS106" s="35"/>
      <c r="AT106" s="35"/>
      <c r="AU106" s="35"/>
      <c r="AV106" s="35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</row>
    <row r="107" spans="1:65" ht="15.75">
      <c r="A107" s="2"/>
      <c r="B107" s="2"/>
      <c r="C107" s="2"/>
      <c r="D107" s="2"/>
      <c r="E107" s="2"/>
      <c r="F107" s="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3"/>
      <c r="AA107" s="34"/>
      <c r="AB107" s="34"/>
      <c r="AC107" s="34"/>
      <c r="AD107" s="34"/>
      <c r="AE107" s="33"/>
      <c r="AF107" s="34"/>
      <c r="AG107" s="34"/>
      <c r="AH107" s="34"/>
      <c r="AI107" s="34"/>
      <c r="AJ107" s="34"/>
      <c r="AK107" s="34"/>
      <c r="AL107" s="34"/>
      <c r="AM107" s="34"/>
      <c r="AN107" s="34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</row>
    <row r="108" spans="1:65" ht="21" customHeight="1">
      <c r="A108" s="217" t="s">
        <v>73</v>
      </c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8"/>
      <c r="AO108" s="216" t="s">
        <v>74</v>
      </c>
      <c r="AP108" s="216"/>
      <c r="AQ108" s="216"/>
      <c r="AR108" s="216"/>
      <c r="AS108" s="216"/>
      <c r="AT108" s="216"/>
      <c r="AU108" s="216"/>
      <c r="AV108" s="216"/>
      <c r="AW108" s="216"/>
      <c r="AX108" s="216"/>
      <c r="AY108" s="216"/>
      <c r="AZ108" s="216"/>
      <c r="BA108" s="216"/>
      <c r="BB108" s="216"/>
      <c r="BC108" s="216"/>
      <c r="BD108" s="216"/>
      <c r="BE108" s="216"/>
      <c r="BF108" s="216"/>
      <c r="BG108" s="216"/>
      <c r="BH108" s="29"/>
      <c r="BI108" s="29"/>
      <c r="BJ108" s="29"/>
      <c r="BK108" s="29"/>
      <c r="BL108" s="29"/>
      <c r="BM108" s="29"/>
    </row>
    <row r="109" spans="1:65" ht="16.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121" t="s">
        <v>9</v>
      </c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29"/>
      <c r="AO109" s="121" t="s">
        <v>75</v>
      </c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29"/>
      <c r="BI109" s="29"/>
      <c r="BJ109" s="29"/>
      <c r="BK109" s="29"/>
      <c r="BL109" s="29"/>
      <c r="BM109" s="29"/>
    </row>
    <row r="110" spans="1:65" ht="15.75">
      <c r="A110" s="214" t="s">
        <v>7</v>
      </c>
      <c r="B110" s="214"/>
      <c r="C110" s="214"/>
      <c r="D110" s="214"/>
      <c r="E110" s="214"/>
      <c r="F110" s="214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</row>
    <row r="111" spans="1:65" ht="15.7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</row>
    <row r="112" spans="1:65" ht="20.25" customHeight="1">
      <c r="A112" s="36" t="s">
        <v>101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8"/>
      <c r="AO112" s="219" t="s">
        <v>102</v>
      </c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19"/>
      <c r="AZ112" s="219"/>
      <c r="BA112" s="219"/>
      <c r="BB112" s="219"/>
      <c r="BC112" s="219"/>
      <c r="BD112" s="219"/>
      <c r="BE112" s="219"/>
      <c r="BF112" s="219"/>
      <c r="BG112" s="219"/>
      <c r="BH112" s="29"/>
      <c r="BI112" s="29"/>
      <c r="BJ112" s="29"/>
      <c r="BK112" s="29"/>
      <c r="BL112" s="29"/>
      <c r="BM112" s="29"/>
    </row>
    <row r="113" spans="1:65" ht="20.25" customHeight="1">
      <c r="A113" s="38" t="s">
        <v>76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29"/>
      <c r="Q113" s="29"/>
      <c r="R113" s="29"/>
      <c r="S113" s="29"/>
      <c r="T113" s="29"/>
      <c r="U113" s="29"/>
      <c r="V113" s="29"/>
      <c r="W113" s="121" t="s">
        <v>9</v>
      </c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29"/>
      <c r="AO113" s="121" t="s">
        <v>75</v>
      </c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29"/>
      <c r="BI113" s="29"/>
      <c r="BJ113" s="29"/>
      <c r="BK113" s="29"/>
      <c r="BL113" s="29"/>
      <c r="BM113" s="29"/>
    </row>
    <row r="115" spans="1:65" ht="15.75">
      <c r="A115" s="116" t="s">
        <v>123</v>
      </c>
      <c r="B115" s="117"/>
      <c r="C115" s="117"/>
      <c r="D115" s="117"/>
      <c r="E115" s="117"/>
      <c r="F115" s="117"/>
      <c r="G115" s="117"/>
      <c r="H115" s="117"/>
    </row>
    <row r="116" spans="1:65" ht="15.75">
      <c r="A116" s="115" t="s">
        <v>50</v>
      </c>
      <c r="B116" s="115"/>
      <c r="C116" s="115"/>
      <c r="D116" s="115"/>
      <c r="E116" s="115"/>
      <c r="F116" s="115"/>
      <c r="G116" s="115"/>
      <c r="H116" s="1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65">
      <c r="A117" s="20" t="s">
        <v>51</v>
      </c>
    </row>
  </sheetData>
  <mergeCells count="385">
    <mergeCell ref="AO113:BG113"/>
    <mergeCell ref="W112:AM112"/>
    <mergeCell ref="AO112:BG112"/>
    <mergeCell ref="AW91:BD91"/>
    <mergeCell ref="AO109:BG109"/>
    <mergeCell ref="Z104:AD104"/>
    <mergeCell ref="AE104:AN104"/>
    <mergeCell ref="Z101:AD101"/>
    <mergeCell ref="AE101:AN101"/>
    <mergeCell ref="Z99:AD99"/>
    <mergeCell ref="AE100:AN100"/>
    <mergeCell ref="AO92:AV92"/>
    <mergeCell ref="Z96:AD96"/>
    <mergeCell ref="G94:Y94"/>
    <mergeCell ref="G97:Y97"/>
    <mergeCell ref="BE100:BL100"/>
    <mergeCell ref="AO91:AV91"/>
    <mergeCell ref="BE91:BL91"/>
    <mergeCell ref="AW93:BD93"/>
    <mergeCell ref="AO93:AV93"/>
    <mergeCell ref="AO98:AV98"/>
    <mergeCell ref="AW98:BD98"/>
    <mergeCell ref="BE98:BL98"/>
    <mergeCell ref="BE94:BL94"/>
    <mergeCell ref="AO108:BG108"/>
    <mergeCell ref="W109:AM109"/>
    <mergeCell ref="A108:V108"/>
    <mergeCell ref="A105:F105"/>
    <mergeCell ref="G105:Y105"/>
    <mergeCell ref="Z105:AD105"/>
    <mergeCell ref="AE105:AN105"/>
    <mergeCell ref="Z103:AD103"/>
    <mergeCell ref="A101:F101"/>
    <mergeCell ref="G101:Y101"/>
    <mergeCell ref="AE102:AN102"/>
    <mergeCell ref="A102:F102"/>
    <mergeCell ref="AE103:AN103"/>
    <mergeCell ref="G102:Y102"/>
    <mergeCell ref="AO99:AV99"/>
    <mergeCell ref="AW99:BD99"/>
    <mergeCell ref="BE99:BL99"/>
    <mergeCell ref="BE96:BL96"/>
    <mergeCell ref="AO95:AV95"/>
    <mergeCell ref="AW95:BD95"/>
    <mergeCell ref="BE95:BL95"/>
    <mergeCell ref="AW96:BD96"/>
    <mergeCell ref="A100:F100"/>
    <mergeCell ref="G100:Y100"/>
    <mergeCell ref="AE95:AN95"/>
    <mergeCell ref="A95:F95"/>
    <mergeCell ref="G95:Y95"/>
    <mergeCell ref="Z95:AD95"/>
    <mergeCell ref="A99:F99"/>
    <mergeCell ref="A97:F97"/>
    <mergeCell ref="G99:Y99"/>
    <mergeCell ref="AE98:AN98"/>
    <mergeCell ref="AO100:AV100"/>
    <mergeCell ref="AW100:BD100"/>
    <mergeCell ref="A96:F96"/>
    <mergeCell ref="AO96:AV96"/>
    <mergeCell ref="A98:F98"/>
    <mergeCell ref="G98:Y98"/>
    <mergeCell ref="AO94:AV94"/>
    <mergeCell ref="AE94:AN94"/>
    <mergeCell ref="AW92:BD92"/>
    <mergeCell ref="AW94:BD94"/>
    <mergeCell ref="BE92:BL92"/>
    <mergeCell ref="BE93:BL93"/>
    <mergeCell ref="D60:AB60"/>
    <mergeCell ref="A62:C62"/>
    <mergeCell ref="AE93:AN93"/>
    <mergeCell ref="G91:Y91"/>
    <mergeCell ref="Z91:AD91"/>
    <mergeCell ref="G93:Y93"/>
    <mergeCell ref="A92:F92"/>
    <mergeCell ref="G92:Y92"/>
    <mergeCell ref="A93:F93"/>
    <mergeCell ref="A78:F79"/>
    <mergeCell ref="AE76:AN76"/>
    <mergeCell ref="AE77:AN77"/>
    <mergeCell ref="Z78:AD78"/>
    <mergeCell ref="AE78:AN78"/>
    <mergeCell ref="BA63:BH63"/>
    <mergeCell ref="A76:F76"/>
    <mergeCell ref="A77:F77"/>
    <mergeCell ref="D63:AB63"/>
    <mergeCell ref="A58:C58"/>
    <mergeCell ref="D58:AB58"/>
    <mergeCell ref="D61:AB61"/>
    <mergeCell ref="D57:AB57"/>
    <mergeCell ref="AS62:AZ62"/>
    <mergeCell ref="AK61:AR61"/>
    <mergeCell ref="A57:C57"/>
    <mergeCell ref="D59:AB59"/>
    <mergeCell ref="A67:C68"/>
    <mergeCell ref="AC58:AJ58"/>
    <mergeCell ref="AK58:AR58"/>
    <mergeCell ref="D62:AB62"/>
    <mergeCell ref="AK62:AR62"/>
    <mergeCell ref="A66:AY66"/>
    <mergeCell ref="A61:C61"/>
    <mergeCell ref="A60:C60"/>
    <mergeCell ref="AO77:AV77"/>
    <mergeCell ref="AS59:AZ59"/>
    <mergeCell ref="AB69:AI69"/>
    <mergeCell ref="AR69:AY69"/>
    <mergeCell ref="AJ69:AQ69"/>
    <mergeCell ref="AB67:AI68"/>
    <mergeCell ref="AJ67:AQ68"/>
    <mergeCell ref="AS60:AZ60"/>
    <mergeCell ref="AC63:AJ63"/>
    <mergeCell ref="D69:AA69"/>
    <mergeCell ref="A70:C70"/>
    <mergeCell ref="AB71:AI71"/>
    <mergeCell ref="AJ71:AQ71"/>
    <mergeCell ref="Z77:AD77"/>
    <mergeCell ref="A75:F75"/>
    <mergeCell ref="AE75:AN75"/>
    <mergeCell ref="G75:Y75"/>
    <mergeCell ref="A69:C69"/>
    <mergeCell ref="A74:BL74"/>
    <mergeCell ref="A72:C72"/>
    <mergeCell ref="AC53:AJ53"/>
    <mergeCell ref="AS52:AZ52"/>
    <mergeCell ref="AW87:BD87"/>
    <mergeCell ref="AO75:AV75"/>
    <mergeCell ref="BE82:BL82"/>
    <mergeCell ref="AK60:AR60"/>
    <mergeCell ref="AB70:AI70"/>
    <mergeCell ref="AR67:AY68"/>
    <mergeCell ref="AK59:AR59"/>
    <mergeCell ref="Z85:AD85"/>
    <mergeCell ref="AE83:AN83"/>
    <mergeCell ref="Z82:AD82"/>
    <mergeCell ref="AO85:AV85"/>
    <mergeCell ref="AE85:AN85"/>
    <mergeCell ref="Z87:AD87"/>
    <mergeCell ref="BE83:BL83"/>
    <mergeCell ref="AS57:AZ57"/>
    <mergeCell ref="AK57:AR57"/>
    <mergeCell ref="AC57:AJ57"/>
    <mergeCell ref="AS58:AZ58"/>
    <mergeCell ref="D53:AB53"/>
    <mergeCell ref="AK54:AR54"/>
    <mergeCell ref="AS53:AZ53"/>
    <mergeCell ref="AK52:AR52"/>
    <mergeCell ref="A59:C59"/>
    <mergeCell ref="Z81:AD81"/>
    <mergeCell ref="AO78:AV78"/>
    <mergeCell ref="AB72:AI72"/>
    <mergeCell ref="AJ72:AQ72"/>
    <mergeCell ref="D70:AA70"/>
    <mergeCell ref="AO76:AV76"/>
    <mergeCell ref="Z76:AD76"/>
    <mergeCell ref="A56:C56"/>
    <mergeCell ref="D56:AB56"/>
    <mergeCell ref="AK56:AR56"/>
    <mergeCell ref="A54:C54"/>
    <mergeCell ref="Z80:AD80"/>
    <mergeCell ref="AE80:AN80"/>
    <mergeCell ref="AS63:AZ63"/>
    <mergeCell ref="AS56:AZ56"/>
    <mergeCell ref="AO80:AV80"/>
    <mergeCell ref="AC56:AJ56"/>
    <mergeCell ref="AK55:AR55"/>
    <mergeCell ref="D52:AB52"/>
    <mergeCell ref="A48:C48"/>
    <mergeCell ref="A42:F42"/>
    <mergeCell ref="G42:BL42"/>
    <mergeCell ref="AC49:AJ49"/>
    <mergeCell ref="A49:C49"/>
    <mergeCell ref="D49:AB49"/>
    <mergeCell ref="AK50:AR50"/>
    <mergeCell ref="AC50:AJ50"/>
    <mergeCell ref="D48:AB48"/>
    <mergeCell ref="AS49:AZ49"/>
    <mergeCell ref="AS48:AZ48"/>
    <mergeCell ref="AS46:AZ47"/>
    <mergeCell ref="D46:AB47"/>
    <mergeCell ref="AK46:AR47"/>
    <mergeCell ref="A44:AZ44"/>
    <mergeCell ref="AO7:BF7"/>
    <mergeCell ref="G40:BL40"/>
    <mergeCell ref="G38:BL38"/>
    <mergeCell ref="L19:AB19"/>
    <mergeCell ref="A33:BL33"/>
    <mergeCell ref="A37:F37"/>
    <mergeCell ref="AC19:BL19"/>
    <mergeCell ref="A27:BL27"/>
    <mergeCell ref="AS21:BC21"/>
    <mergeCell ref="A24:BL24"/>
    <mergeCell ref="A25:BL25"/>
    <mergeCell ref="BD21:BL21"/>
    <mergeCell ref="A22:H22"/>
    <mergeCell ref="L15:BL15"/>
    <mergeCell ref="A16:K16"/>
    <mergeCell ref="A17:B17"/>
    <mergeCell ref="C17:K17"/>
    <mergeCell ref="A21:T21"/>
    <mergeCell ref="T22:W22"/>
    <mergeCell ref="A31:F31"/>
    <mergeCell ref="A36:BL36"/>
    <mergeCell ref="A30:F30"/>
    <mergeCell ref="G30:BL30"/>
    <mergeCell ref="A39:F39"/>
    <mergeCell ref="A71:C71"/>
    <mergeCell ref="AR70:AY70"/>
    <mergeCell ref="AO1:BL1"/>
    <mergeCell ref="A65:BL65"/>
    <mergeCell ref="A63:C63"/>
    <mergeCell ref="U21:AD21"/>
    <mergeCell ref="AE21:AR21"/>
    <mergeCell ref="AK63:AR63"/>
    <mergeCell ref="A10:BL10"/>
    <mergeCell ref="A11:BL11"/>
    <mergeCell ref="A13:B13"/>
    <mergeCell ref="L13:BL13"/>
    <mergeCell ref="C13:K13"/>
    <mergeCell ref="AS61:AZ61"/>
    <mergeCell ref="A55:C55"/>
    <mergeCell ref="A40:F40"/>
    <mergeCell ref="A29:F29"/>
    <mergeCell ref="G29:BL29"/>
    <mergeCell ref="AO2:BL2"/>
    <mergeCell ref="AO3:BL3"/>
    <mergeCell ref="AO6:BF6"/>
    <mergeCell ref="AO4:BL4"/>
    <mergeCell ref="AO5:BL5"/>
    <mergeCell ref="A28:F28"/>
    <mergeCell ref="L14:BL14"/>
    <mergeCell ref="G28:BL28"/>
    <mergeCell ref="A14:K14"/>
    <mergeCell ref="C15:K15"/>
    <mergeCell ref="I22:S22"/>
    <mergeCell ref="A15:B15"/>
    <mergeCell ref="L16:BL16"/>
    <mergeCell ref="AC17:BL17"/>
    <mergeCell ref="BA58:BH58"/>
    <mergeCell ref="G37:BL37"/>
    <mergeCell ref="A45:AZ45"/>
    <mergeCell ref="G39:BL39"/>
    <mergeCell ref="D19:J19"/>
    <mergeCell ref="AC46:AJ47"/>
    <mergeCell ref="A46:C47"/>
    <mergeCell ref="A51:C51"/>
    <mergeCell ref="A52:C52"/>
    <mergeCell ref="A53:C53"/>
    <mergeCell ref="AK48:AR48"/>
    <mergeCell ref="AC48:AJ48"/>
    <mergeCell ref="AK51:AR51"/>
    <mergeCell ref="AK53:AR53"/>
    <mergeCell ref="AC51:AJ51"/>
    <mergeCell ref="AK49:AR49"/>
    <mergeCell ref="BE76:BL76"/>
    <mergeCell ref="AW77:BD77"/>
    <mergeCell ref="AW78:BD78"/>
    <mergeCell ref="AW80:BD80"/>
    <mergeCell ref="AW81:BD81"/>
    <mergeCell ref="AW82:BD82"/>
    <mergeCell ref="L17:AB17"/>
    <mergeCell ref="D67:AA68"/>
    <mergeCell ref="AR71:AY71"/>
    <mergeCell ref="AR72:AY72"/>
    <mergeCell ref="AJ70:AQ70"/>
    <mergeCell ref="AS51:AZ51"/>
    <mergeCell ref="AS55:AZ55"/>
    <mergeCell ref="D51:AB51"/>
    <mergeCell ref="D54:AB54"/>
    <mergeCell ref="D55:AB55"/>
    <mergeCell ref="AC55:AJ55"/>
    <mergeCell ref="A38:F38"/>
    <mergeCell ref="G31:BL31"/>
    <mergeCell ref="A41:F41"/>
    <mergeCell ref="G41:BL41"/>
    <mergeCell ref="AC52:AJ52"/>
    <mergeCell ref="AS54:AZ54"/>
    <mergeCell ref="AC54:AJ54"/>
    <mergeCell ref="AO89:AV89"/>
    <mergeCell ref="AE90:AN90"/>
    <mergeCell ref="AO81:AV81"/>
    <mergeCell ref="AO82:AV82"/>
    <mergeCell ref="AO86:AV86"/>
    <mergeCell ref="AO87:AV87"/>
    <mergeCell ref="AO84:AV84"/>
    <mergeCell ref="Z89:AD89"/>
    <mergeCell ref="A34:BL34"/>
    <mergeCell ref="A50:C50"/>
    <mergeCell ref="G79:Y79"/>
    <mergeCell ref="G76:Y76"/>
    <mergeCell ref="G77:Y77"/>
    <mergeCell ref="AS50:AZ50"/>
    <mergeCell ref="D50:AB50"/>
    <mergeCell ref="D71:AA71"/>
    <mergeCell ref="BE75:BL75"/>
    <mergeCell ref="BE78:BL78"/>
    <mergeCell ref="BE77:BL77"/>
    <mergeCell ref="BE80:BL80"/>
    <mergeCell ref="BE81:BL81"/>
    <mergeCell ref="G84:Y84"/>
    <mergeCell ref="AW75:BD75"/>
    <mergeCell ref="AW76:BD76"/>
    <mergeCell ref="BE89:BL89"/>
    <mergeCell ref="BE90:BL90"/>
    <mergeCell ref="BE85:BL85"/>
    <mergeCell ref="BE84:BL84"/>
    <mergeCell ref="BE86:BL86"/>
    <mergeCell ref="BE87:BL87"/>
    <mergeCell ref="AW83:BD83"/>
    <mergeCell ref="AW90:BD90"/>
    <mergeCell ref="AW89:BD89"/>
    <mergeCell ref="A116:H116"/>
    <mergeCell ref="A115:H115"/>
    <mergeCell ref="A90:F90"/>
    <mergeCell ref="A94:F94"/>
    <mergeCell ref="Z93:AD93"/>
    <mergeCell ref="A91:F91"/>
    <mergeCell ref="W113:AM113"/>
    <mergeCell ref="Z102:AD102"/>
    <mergeCell ref="Z100:AD100"/>
    <mergeCell ref="AE96:AN96"/>
    <mergeCell ref="A104:F104"/>
    <mergeCell ref="G104:Y104"/>
    <mergeCell ref="A103:F103"/>
    <mergeCell ref="G103:Y103"/>
    <mergeCell ref="Z94:AD94"/>
    <mergeCell ref="Z98:AD98"/>
    <mergeCell ref="AE99:AN99"/>
    <mergeCell ref="A110:F110"/>
    <mergeCell ref="W108:AM108"/>
    <mergeCell ref="G96:Y96"/>
    <mergeCell ref="AE89:AN89"/>
    <mergeCell ref="AE84:AN84"/>
    <mergeCell ref="A83:F83"/>
    <mergeCell ref="G83:Y83"/>
    <mergeCell ref="D72:AA72"/>
    <mergeCell ref="A80:F80"/>
    <mergeCell ref="G81:Y81"/>
    <mergeCell ref="A81:F81"/>
    <mergeCell ref="A82:F82"/>
    <mergeCell ref="G85:Y85"/>
    <mergeCell ref="AE81:AN81"/>
    <mergeCell ref="AE82:AN82"/>
    <mergeCell ref="G82:Y82"/>
    <mergeCell ref="Z83:AD83"/>
    <mergeCell ref="G80:Y80"/>
    <mergeCell ref="Z75:AD75"/>
    <mergeCell ref="AO83:AV83"/>
    <mergeCell ref="AW86:BD86"/>
    <mergeCell ref="AW84:BD84"/>
    <mergeCell ref="AW85:BD85"/>
    <mergeCell ref="AO90:AV90"/>
    <mergeCell ref="AE91:AN91"/>
    <mergeCell ref="Z92:AD92"/>
    <mergeCell ref="Z84:AD84"/>
    <mergeCell ref="A89:F89"/>
    <mergeCell ref="A84:F84"/>
    <mergeCell ref="G88:Y88"/>
    <mergeCell ref="G87:Y87"/>
    <mergeCell ref="A85:F85"/>
    <mergeCell ref="A88:F88"/>
    <mergeCell ref="A86:F86"/>
    <mergeCell ref="A87:F87"/>
    <mergeCell ref="G86:Y86"/>
    <mergeCell ref="AE86:AN86"/>
    <mergeCell ref="Z86:AD86"/>
    <mergeCell ref="AE92:AN92"/>
    <mergeCell ref="G90:Y90"/>
    <mergeCell ref="Z90:AD90"/>
    <mergeCell ref="G89:Y89"/>
    <mergeCell ref="AE87:AN87"/>
    <mergeCell ref="AO105:AV105"/>
    <mergeCell ref="AW105:BD105"/>
    <mergeCell ref="BE105:BL105"/>
    <mergeCell ref="AO101:AV101"/>
    <mergeCell ref="AW101:BD101"/>
    <mergeCell ref="BE101:BL101"/>
    <mergeCell ref="AO102:AV102"/>
    <mergeCell ref="AW102:BD102"/>
    <mergeCell ref="BE102:BL102"/>
    <mergeCell ref="AO103:AV103"/>
    <mergeCell ref="AO104:AV104"/>
    <mergeCell ref="AW104:BD104"/>
    <mergeCell ref="BE104:BL104"/>
    <mergeCell ref="AW103:BD103"/>
    <mergeCell ref="BE103:BL103"/>
  </mergeCells>
  <phoneticPr fontId="0" type="noConversion"/>
  <conditionalFormatting sqref="D63">
    <cfRule type="cellIs" dxfId="1" priority="3" stopIfTrue="1" operator="equal">
      <formula>$D49</formula>
    </cfRule>
  </conditionalFormatting>
  <conditionalFormatting sqref="D63:I63">
    <cfRule type="cellIs" dxfId="0" priority="1" stopIfTrue="1" operator="equal">
      <formula>$D49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  <rowBreaks count="1" manualBreakCount="1">
    <brk id="3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2019-12-11T07:13:29Z</cp:lastPrinted>
  <dcterms:created xsi:type="dcterms:W3CDTF">2016-08-15T09:54:21Z</dcterms:created>
  <dcterms:modified xsi:type="dcterms:W3CDTF">2019-12-11T07:14:13Z</dcterms:modified>
</cp:coreProperties>
</file>