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025" tabRatio="895" firstSheet="1" activeTab="1"/>
  </bookViews>
  <sheets>
    <sheet name="26.01.2018 " sheetId="1" state="hidden" r:id="rId1"/>
    <sheet name="02.02.2021 " sheetId="2" r:id="rId2"/>
  </sheets>
  <definedNames>
    <definedName name="_xlnm.Print_Area" localSheetId="1">'02.02.2021 '!$A$1:$E$183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<sst xmlns="http://schemas.openxmlformats.org/spreadsheetml/2006/main" count="233" uniqueCount="117">
  <si>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</si>
  <si>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</si>
  <si>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</si>
  <si>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</si>
  <si>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</si>
  <si>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</si>
  <si>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</si>
  <si>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</si>
  <si>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</si>
  <si>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</si>
  <si>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</si>
  <si>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</si>
  <si>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</si>
  <si>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</si>
  <si>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</si>
  <si>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</si>
  <si>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</si>
  <si>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</si>
  <si>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</si>
  <si>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</si>
  <si>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</si>
  <si>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</si>
  <si>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</si>
  <si>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</si>
  <si>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</si>
  <si>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</si>
  <si>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</si>
  <si>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</si>
  <si>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</si>
  <si>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</si>
  <si>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</si>
  <si>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</si>
  <si>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</si>
  <si>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</si>
  <si>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</si>
  <si>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</si>
  <si>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</si>
  <si>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</si>
  <si>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</si>
  <si>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</si>
  <si>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</si>
  <si>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</si>
  <si>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</si>
  <si>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</si>
  <si>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</si>
  <si>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</si>
  <si>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</si>
  <si>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</si>
  <si>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</si>
  <si>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</si>
  <si>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</si>
  <si>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</si>
  <si>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</si>
  <si>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</si>
  <si>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</si>
  <si>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</si>
  <si>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</si>
  <si>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</si>
  <si>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</si>
  <si>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</si>
  <si>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</si>
  <si>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</si>
  <si>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</si>
  <si>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</si>
  <si>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</si>
  <si>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</si>
  <si>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</si>
  <si>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</si>
  <si>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</si>
  <si>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</si>
  <si>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</si>
  <si>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</si>
  <si>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</si>
  <si>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</si>
  <si>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</si>
  <si>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</si>
  <si>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</si>
  <si>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</si>
  <si>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</si>
  <si>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</si>
  <si>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</si>
  <si>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</si>
  <si>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</si>
  <si>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</si>
  <si>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</si>
  <si>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</si>
  <si>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</si>
  <si>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</si>
  <si>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</si>
  <si>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</si>
  <si>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</si>
  <si>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</si>
  <si>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</si>
  <si>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послуги охорони</t>
  </si>
  <si>
    <t>Фінансування видатків бюджету Ніжинської міської територіальної громади за 02.02.2021р. пооб’єктно</t>
  </si>
  <si>
    <t>Залишок коштів станом на 02.02.2021 р., в т.ч.:</t>
  </si>
  <si>
    <t>Надходження коштів на рахунки бюджету 02.02.2021 р., в т.ч.:</t>
  </si>
  <si>
    <t>Всього коштів на рахунках бюджету 02.02.2021 р., в т.ч.:</t>
  </si>
  <si>
    <t>Освітня субвенція на заробітну плату педагогам ЗЗСО</t>
  </si>
  <si>
    <t xml:space="preserve">Субвенція для лікування хворих на цукровий та нецукровий діабет </t>
  </si>
  <si>
    <t>Виконавчий комітет</t>
  </si>
  <si>
    <t>придбання світильників світлодіодних</t>
  </si>
  <si>
    <t xml:space="preserve">відрядні </t>
  </si>
  <si>
    <t>судовий збір</t>
  </si>
  <si>
    <t>за спостерігання за спрацюванням установок пожежної сигналізації</t>
  </si>
  <si>
    <t>за відправку кореспонденції</t>
  </si>
  <si>
    <t>технічне обслуговування за спрацюванням установок пожежної сигналізації в приміщеннях ДНЗ №№ 1, 7</t>
  </si>
  <si>
    <t>світильник для СЮТ</t>
  </si>
  <si>
    <t>технічне обслуговування за спрацюванням установок пожежної сигналізації в приміщенні ІРЦ</t>
  </si>
  <si>
    <t>обробка даних та перевидача кваліфікованого сертифікату відкритого ключа</t>
  </si>
  <si>
    <t>постачання компоненту сумісної роботи з ключем КП "Програмний комплекс Варта"</t>
  </si>
  <si>
    <t>відпускні працівникам пологового будинку, фінансового управління</t>
  </si>
  <si>
    <t xml:space="preserve">розпорядження  № 20. 21, 22  від  02.02.2021 р. </t>
  </si>
  <si>
    <t xml:space="preserve">послуги охорони </t>
  </si>
  <si>
    <t>страховка автомобіля</t>
  </si>
  <si>
    <t>електронні підписи</t>
  </si>
  <si>
    <t>оголошення в газету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</si>
</sst>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2" t="s">
        <v>47</v>
      </c>
      <c r="B1" s="62"/>
      <c r="C1" s="62"/>
      <c r="D1" s="6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view="pageBreakPreview" zoomScale="83" zoomScaleSheetLayoutView="83" zoomScalePageLayoutView="0" workbookViewId="0" topLeftCell="A66">
      <selection activeCell="A97" sqref="A97:IV97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.75" customHeight="1">
      <c r="A1" s="63" t="s">
        <v>94</v>
      </c>
      <c r="B1" s="63"/>
      <c r="C1" s="63"/>
      <c r="D1" s="63"/>
      <c r="E1" s="63"/>
    </row>
    <row r="2" spans="1:5" ht="26.25" customHeight="1" hidden="1">
      <c r="A2" s="64" t="s">
        <v>112</v>
      </c>
      <c r="B2" s="64"/>
      <c r="C2" s="64"/>
      <c r="D2" s="65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6" t="s">
        <v>95</v>
      </c>
      <c r="B4" s="66"/>
      <c r="C4" s="66"/>
      <c r="D4" s="56">
        <f>D9-D5</f>
        <v>14433222.25</v>
      </c>
      <c r="E4" s="23"/>
    </row>
    <row r="5" spans="1:5" ht="23.25" customHeight="1">
      <c r="A5" s="66" t="s">
        <v>96</v>
      </c>
      <c r="B5" s="66"/>
      <c r="C5" s="66"/>
      <c r="D5" s="56">
        <f>D6+D7+D8</f>
        <v>1245375.75</v>
      </c>
      <c r="E5" s="23"/>
    </row>
    <row r="6" spans="1:5" ht="23.25" customHeight="1">
      <c r="A6" s="67" t="s">
        <v>62</v>
      </c>
      <c r="B6" s="67"/>
      <c r="C6" s="67"/>
      <c r="D6" s="35">
        <v>1245024.99</v>
      </c>
      <c r="E6" s="23"/>
    </row>
    <row r="7" spans="1:5" ht="23.25" customHeight="1">
      <c r="A7" s="67" t="s">
        <v>63</v>
      </c>
      <c r="B7" s="67"/>
      <c r="C7" s="67"/>
      <c r="D7" s="35">
        <v>350.76</v>
      </c>
      <c r="E7" s="23"/>
    </row>
    <row r="8" spans="1:5" ht="23.25" customHeight="1">
      <c r="A8" s="67" t="s">
        <v>18</v>
      </c>
      <c r="B8" s="67"/>
      <c r="C8" s="67"/>
      <c r="D8" s="35"/>
      <c r="E8" s="23"/>
    </row>
    <row r="9" spans="1:5" ht="23.25" customHeight="1">
      <c r="A9" s="66" t="s">
        <v>97</v>
      </c>
      <c r="B9" s="66"/>
      <c r="C9" s="66"/>
      <c r="D9" s="56">
        <v>15678598</v>
      </c>
      <c r="E9" s="23"/>
    </row>
    <row r="10" spans="1:5" ht="18.75" customHeight="1">
      <c r="A10" s="68" t="s">
        <v>71</v>
      </c>
      <c r="B10" s="68"/>
      <c r="C10" s="68"/>
      <c r="D10" s="68"/>
      <c r="E10" s="23"/>
    </row>
    <row r="11" spans="1:5" s="25" customFormat="1" ht="24.75" customHeight="1">
      <c r="A11" s="57" t="s">
        <v>54</v>
      </c>
      <c r="B11" s="68" t="s">
        <v>55</v>
      </c>
      <c r="C11" s="68"/>
      <c r="D11" s="58">
        <f>D12+D32+D38+D46+D145+D146+D147+D148</f>
        <v>168463.44</v>
      </c>
      <c r="E11" s="24"/>
    </row>
    <row r="12" spans="1:5" s="25" customFormat="1" ht="23.25" customHeight="1">
      <c r="A12" s="53" t="s">
        <v>56</v>
      </c>
      <c r="B12" s="69" t="s">
        <v>111</v>
      </c>
      <c r="C12" s="69"/>
      <c r="D12" s="39">
        <f>D13+D14+D15+D16+D17+D18+D19+D20+D21+D22+D23+D24+D25+D26+D27+D28+D29+D30+D31</f>
        <v>104160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>
        <v>48610</v>
      </c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/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90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61</v>
      </c>
      <c r="D31" s="47">
        <v>55550</v>
      </c>
      <c r="E31" s="32"/>
    </row>
    <row r="32" spans="1:5" s="33" customFormat="1" ht="23.25" customHeight="1">
      <c r="A32" s="53" t="s">
        <v>8</v>
      </c>
      <c r="B32" s="70" t="s">
        <v>68</v>
      </c>
      <c r="C32" s="71"/>
      <c r="D32" s="39">
        <f>SUM(D33:D37)</f>
        <v>27314.34</v>
      </c>
      <c r="E32" s="32"/>
    </row>
    <row r="33" spans="1:5" s="33" customFormat="1" ht="22.5" customHeight="1" hidden="1">
      <c r="A33" s="53"/>
      <c r="B33" s="72" t="s">
        <v>69</v>
      </c>
      <c r="C33" s="72"/>
      <c r="D33" s="43"/>
      <c r="E33" s="32"/>
    </row>
    <row r="34" spans="1:5" s="25" customFormat="1" ht="24" customHeight="1" hidden="1">
      <c r="A34" s="53"/>
      <c r="B34" s="72" t="s">
        <v>15</v>
      </c>
      <c r="C34" s="72"/>
      <c r="D34" s="43"/>
      <c r="E34" s="24"/>
    </row>
    <row r="35" spans="1:5" s="25" customFormat="1" ht="24" customHeight="1" hidden="1">
      <c r="A35" s="53"/>
      <c r="B35" s="72" t="s">
        <v>91</v>
      </c>
      <c r="C35" s="72"/>
      <c r="D35" s="44">
        <f>25117.72+2196.62</f>
        <v>27314.34</v>
      </c>
      <c r="E35" s="24"/>
    </row>
    <row r="36" spans="1:5" s="25" customFormat="1" ht="19.5" hidden="1">
      <c r="A36" s="53"/>
      <c r="B36" s="72" t="s">
        <v>92</v>
      </c>
      <c r="C36" s="72"/>
      <c r="D36" s="43"/>
      <c r="E36" s="24"/>
    </row>
    <row r="37" spans="1:5" s="25" customFormat="1" ht="19.5" customHeight="1" hidden="1">
      <c r="A37" s="53"/>
      <c r="B37" s="73" t="s">
        <v>69</v>
      </c>
      <c r="C37" s="74"/>
      <c r="D37" s="43"/>
      <c r="E37" s="24"/>
    </row>
    <row r="38" spans="1:5" s="25" customFormat="1" ht="24" customHeight="1">
      <c r="A38" s="53" t="s">
        <v>10</v>
      </c>
      <c r="B38" s="75" t="s">
        <v>68</v>
      </c>
      <c r="C38" s="75"/>
      <c r="D38" s="45">
        <f>SUM(D39:D45)</f>
        <v>0</v>
      </c>
      <c r="E38" s="24"/>
    </row>
    <row r="39" spans="1:5" s="25" customFormat="1" ht="24" customHeight="1" hidden="1">
      <c r="A39" s="53"/>
      <c r="B39" s="72" t="s">
        <v>64</v>
      </c>
      <c r="C39" s="72"/>
      <c r="D39" s="43"/>
      <c r="E39" s="24"/>
    </row>
    <row r="40" spans="1:5" s="25" customFormat="1" ht="24" customHeight="1" hidden="1">
      <c r="A40" s="53"/>
      <c r="B40" s="72" t="s">
        <v>84</v>
      </c>
      <c r="C40" s="72"/>
      <c r="D40" s="43"/>
      <c r="E40" s="24"/>
    </row>
    <row r="41" spans="1:5" s="25" customFormat="1" ht="19.5" hidden="1">
      <c r="A41" s="53"/>
      <c r="B41" s="72" t="s">
        <v>85</v>
      </c>
      <c r="C41" s="72"/>
      <c r="D41" s="43"/>
      <c r="E41" s="24"/>
    </row>
    <row r="42" spans="1:5" s="25" customFormat="1" ht="19.5" hidden="1">
      <c r="A42" s="53"/>
      <c r="B42" s="72" t="s">
        <v>15</v>
      </c>
      <c r="C42" s="72"/>
      <c r="D42" s="43"/>
      <c r="E42" s="24"/>
    </row>
    <row r="43" spans="1:5" s="25" customFormat="1" ht="19.5" hidden="1">
      <c r="A43" s="53"/>
      <c r="B43" s="72" t="s">
        <v>32</v>
      </c>
      <c r="C43" s="72"/>
      <c r="D43" s="43"/>
      <c r="E43" s="24"/>
    </row>
    <row r="44" spans="1:5" s="25" customFormat="1" ht="24" customHeight="1" hidden="1">
      <c r="A44" s="53"/>
      <c r="B44" s="73" t="s">
        <v>69</v>
      </c>
      <c r="C44" s="74"/>
      <c r="D44" s="43"/>
      <c r="E44" s="24"/>
    </row>
    <row r="45" spans="1:5" s="25" customFormat="1" ht="24" customHeight="1" hidden="1">
      <c r="A45" s="53"/>
      <c r="B45" s="72" t="s">
        <v>75</v>
      </c>
      <c r="C45" s="72"/>
      <c r="D45" s="43"/>
      <c r="E45" s="24"/>
    </row>
    <row r="46" spans="1:5" s="25" customFormat="1" ht="24" customHeight="1">
      <c r="A46" s="21" t="s">
        <v>26</v>
      </c>
      <c r="B46" s="75" t="s">
        <v>68</v>
      </c>
      <c r="C46" s="75"/>
      <c r="D46" s="41">
        <f>D47+D66+D87+D106+D125+D143</f>
        <v>36989.1</v>
      </c>
      <c r="E46" s="24"/>
    </row>
    <row r="47" spans="1:5" s="25" customFormat="1" ht="18.75">
      <c r="A47" s="21"/>
      <c r="B47" s="75" t="s">
        <v>73</v>
      </c>
      <c r="C47" s="75"/>
      <c r="D47" s="43">
        <f>D48+D49+D50+D51+D52+D53+D54+D55+D56+D57+D58+D59+D60+D61+D62+D63+D64+D65</f>
        <v>0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90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5" t="s">
        <v>1</v>
      </c>
      <c r="C66" s="75"/>
      <c r="D66" s="43">
        <f>SUM(D67:D86)</f>
        <v>0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5" t="s">
        <v>2</v>
      </c>
      <c r="C87" s="75"/>
      <c r="D87" s="43">
        <f>D88+D89+D90+D91+D92+D93+D94+D95+D96+D97+D98+D99+D100+D101+D102+D103+D104+D105</f>
        <v>2861.45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>
        <v>2861.45</v>
      </c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5" t="s">
        <v>72</v>
      </c>
      <c r="C106" s="75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5" t="s">
        <v>86</v>
      </c>
      <c r="C125" s="75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8.7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>
      <c r="A143" s="59"/>
      <c r="B143" s="75" t="s">
        <v>82</v>
      </c>
      <c r="C143" s="75"/>
      <c r="D143" s="40">
        <f>D144</f>
        <v>34127.65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>
        <v>34127.65</v>
      </c>
      <c r="E144" s="32"/>
    </row>
    <row r="145" spans="1:5" s="33" customFormat="1" ht="25.5" customHeight="1">
      <c r="A145" s="76" t="s">
        <v>57</v>
      </c>
      <c r="B145" s="79"/>
      <c r="C145" s="80"/>
      <c r="D145" s="46"/>
      <c r="E145" s="32"/>
    </row>
    <row r="146" spans="1:5" s="25" customFormat="1" ht="18" customHeight="1" hidden="1">
      <c r="A146" s="77"/>
      <c r="B146" s="79"/>
      <c r="C146" s="80"/>
      <c r="D146" s="46"/>
      <c r="E146" s="24"/>
    </row>
    <row r="147" spans="1:5" s="25" customFormat="1" ht="18" customHeight="1" hidden="1">
      <c r="A147" s="77"/>
      <c r="B147" s="79"/>
      <c r="C147" s="80"/>
      <c r="D147" s="46"/>
      <c r="E147" s="24"/>
    </row>
    <row r="148" spans="1:5" s="25" customFormat="1" ht="18" customHeight="1" hidden="1">
      <c r="A148" s="78"/>
      <c r="B148" s="79"/>
      <c r="C148" s="80"/>
      <c r="D148" s="46"/>
      <c r="E148" s="24"/>
    </row>
    <row r="149" spans="1:5" s="25" customFormat="1" ht="18.75" customHeight="1">
      <c r="A149" s="53" t="s">
        <v>23</v>
      </c>
      <c r="B149" s="66" t="s">
        <v>58</v>
      </c>
      <c r="C149" s="66"/>
      <c r="D149" s="41">
        <f>SUM(D150:D168)</f>
        <v>58913.509999999995</v>
      </c>
      <c r="E149" s="24"/>
    </row>
    <row r="150" spans="1:5" s="25" customFormat="1" ht="18.75" customHeight="1">
      <c r="A150" s="66" t="s">
        <v>14</v>
      </c>
      <c r="B150" s="81" t="s">
        <v>101</v>
      </c>
      <c r="C150" s="82"/>
      <c r="D150" s="43">
        <v>48875</v>
      </c>
      <c r="E150" s="61"/>
    </row>
    <row r="151" spans="1:5" s="25" customFormat="1" ht="18.75" customHeight="1">
      <c r="A151" s="66"/>
      <c r="B151" s="81" t="s">
        <v>93</v>
      </c>
      <c r="C151" s="82"/>
      <c r="D151" s="43">
        <v>2140</v>
      </c>
      <c r="E151" s="61"/>
    </row>
    <row r="152" spans="1:5" s="25" customFormat="1" ht="18.75" customHeight="1">
      <c r="A152" s="66"/>
      <c r="B152" s="81" t="s">
        <v>102</v>
      </c>
      <c r="C152" s="82"/>
      <c r="D152" s="29">
        <v>419.97</v>
      </c>
      <c r="E152" s="61"/>
    </row>
    <row r="153" spans="1:5" s="25" customFormat="1" ht="18.75" customHeight="1">
      <c r="A153" s="66"/>
      <c r="B153" s="81" t="s">
        <v>103</v>
      </c>
      <c r="C153" s="82"/>
      <c r="D153" s="29">
        <v>2305.2</v>
      </c>
      <c r="E153" s="61"/>
    </row>
    <row r="154" spans="1:4" s="26" customFormat="1" ht="21" customHeight="1">
      <c r="A154" s="76" t="s">
        <v>19</v>
      </c>
      <c r="B154" s="81" t="s">
        <v>104</v>
      </c>
      <c r="C154" s="82"/>
      <c r="D154" s="29">
        <v>300</v>
      </c>
    </row>
    <row r="155" spans="1:4" s="26" customFormat="1" ht="18" customHeight="1">
      <c r="A155" s="78"/>
      <c r="B155" s="81" t="s">
        <v>105</v>
      </c>
      <c r="C155" s="82"/>
      <c r="D155" s="29">
        <v>26</v>
      </c>
    </row>
    <row r="156" spans="1:4" s="26" customFormat="1" ht="42.75" customHeight="1">
      <c r="A156" s="76" t="s">
        <v>65</v>
      </c>
      <c r="B156" s="81" t="s">
        <v>106</v>
      </c>
      <c r="C156" s="82"/>
      <c r="D156" s="29">
        <f>490+400</f>
        <v>890</v>
      </c>
    </row>
    <row r="157" spans="1:4" s="26" customFormat="1" ht="39" customHeight="1">
      <c r="A157" s="77"/>
      <c r="B157" s="81" t="s">
        <v>108</v>
      </c>
      <c r="C157" s="82"/>
      <c r="D157" s="29">
        <v>400</v>
      </c>
    </row>
    <row r="158" spans="1:4" s="26" customFormat="1" ht="20.25" customHeight="1">
      <c r="A158" s="77"/>
      <c r="B158" s="81" t="s">
        <v>107</v>
      </c>
      <c r="C158" s="82"/>
      <c r="D158" s="29">
        <v>420</v>
      </c>
    </row>
    <row r="159" spans="1:4" s="26" customFormat="1" ht="39.75" customHeight="1">
      <c r="A159" s="77"/>
      <c r="B159" s="81" t="s">
        <v>109</v>
      </c>
      <c r="C159" s="82"/>
      <c r="D159" s="29">
        <v>331</v>
      </c>
    </row>
    <row r="160" spans="1:4" s="26" customFormat="1" ht="40.5" customHeight="1">
      <c r="A160" s="78"/>
      <c r="B160" s="81" t="s">
        <v>110</v>
      </c>
      <c r="C160" s="82"/>
      <c r="D160" s="29">
        <v>92</v>
      </c>
    </row>
    <row r="161" spans="1:4" s="26" customFormat="1" ht="22.5" customHeight="1">
      <c r="A161" s="76" t="s">
        <v>12</v>
      </c>
      <c r="B161" s="81" t="s">
        <v>113</v>
      </c>
      <c r="C161" s="82"/>
      <c r="D161" s="29">
        <v>500</v>
      </c>
    </row>
    <row r="162" spans="1:4" s="26" customFormat="1" ht="17.25" customHeight="1">
      <c r="A162" s="77"/>
      <c r="B162" s="81" t="s">
        <v>116</v>
      </c>
      <c r="C162" s="82"/>
      <c r="D162" s="29">
        <v>1011.5</v>
      </c>
    </row>
    <row r="163" spans="1:4" s="26" customFormat="1" ht="17.25" customHeight="1">
      <c r="A163" s="77"/>
      <c r="B163" s="81" t="s">
        <v>114</v>
      </c>
      <c r="C163" s="82"/>
      <c r="D163" s="29">
        <v>687.84</v>
      </c>
    </row>
    <row r="164" spans="1:4" s="26" customFormat="1" ht="17.25" customHeight="1">
      <c r="A164" s="78"/>
      <c r="B164" s="81" t="s">
        <v>115</v>
      </c>
      <c r="C164" s="82"/>
      <c r="D164" s="29">
        <v>515</v>
      </c>
    </row>
    <row r="165" spans="1:7" s="26" customFormat="1" ht="18" customHeight="1">
      <c r="A165" s="21"/>
      <c r="B165" s="81"/>
      <c r="C165" s="82"/>
      <c r="D165" s="29"/>
      <c r="F165" s="28"/>
      <c r="G165" s="28"/>
    </row>
    <row r="166" spans="1:4" s="26" customFormat="1" ht="17.25" customHeight="1">
      <c r="A166" s="21"/>
      <c r="B166" s="81"/>
      <c r="C166" s="82"/>
      <c r="D166" s="29"/>
    </row>
    <row r="167" spans="1:4" s="26" customFormat="1" ht="17.25" customHeight="1">
      <c r="A167" s="21"/>
      <c r="B167" s="81"/>
      <c r="C167" s="82"/>
      <c r="D167" s="29"/>
    </row>
    <row r="168" spans="1:4" s="26" customFormat="1" ht="17.25" customHeight="1">
      <c r="A168" s="21"/>
      <c r="B168" s="81"/>
      <c r="C168" s="82"/>
      <c r="D168" s="29"/>
    </row>
    <row r="169" spans="1:4" s="26" customFormat="1" ht="18.75">
      <c r="A169" s="21"/>
      <c r="B169" s="81"/>
      <c r="C169" s="82"/>
      <c r="D169" s="21"/>
    </row>
    <row r="170" spans="1:4" s="26" customFormat="1" ht="18.75">
      <c r="A170" s="21"/>
      <c r="B170" s="81"/>
      <c r="C170" s="82"/>
      <c r="D170" s="21"/>
    </row>
    <row r="171" spans="1:6" s="26" customFormat="1" ht="19.5" customHeight="1">
      <c r="A171" s="53"/>
      <c r="B171" s="83" t="s">
        <v>20</v>
      </c>
      <c r="C171" s="84"/>
      <c r="D171" s="24">
        <f>D149+D11</f>
        <v>227376.95</v>
      </c>
      <c r="E171" s="27"/>
      <c r="F171" s="28"/>
    </row>
    <row r="172" spans="1:6" s="26" customFormat="1" ht="19.5" customHeight="1">
      <c r="A172" s="54"/>
      <c r="B172" s="83" t="s">
        <v>59</v>
      </c>
      <c r="C172" s="84"/>
      <c r="D172" s="24">
        <f>SUM(D173:D174)</f>
        <v>0</v>
      </c>
      <c r="E172" s="27"/>
      <c r="F172" s="28"/>
    </row>
    <row r="173" spans="1:5" s="26" customFormat="1" ht="18.75">
      <c r="A173" s="21"/>
      <c r="B173" s="81"/>
      <c r="C173" s="82"/>
      <c r="D173" s="29"/>
      <c r="E173" s="27"/>
    </row>
    <row r="174" spans="1:4" s="26" customFormat="1" ht="21" customHeight="1">
      <c r="A174" s="21"/>
      <c r="B174" s="81"/>
      <c r="C174" s="82"/>
      <c r="D174" s="29"/>
    </row>
    <row r="175" spans="1:5" s="26" customFormat="1" ht="19.5" customHeight="1">
      <c r="A175" s="21"/>
      <c r="B175" s="85" t="s">
        <v>88</v>
      </c>
      <c r="C175" s="85"/>
      <c r="D175" s="24">
        <f>D176+D178+D179+D180+D181+D177</f>
        <v>4772200</v>
      </c>
      <c r="E175" s="27"/>
    </row>
    <row r="176" spans="1:5" s="26" customFormat="1" ht="0.75" customHeight="1">
      <c r="A176" s="76" t="s">
        <v>100</v>
      </c>
      <c r="B176" s="81"/>
      <c r="C176" s="82"/>
      <c r="D176" s="29"/>
      <c r="E176" s="27"/>
    </row>
    <row r="177" spans="1:5" s="26" customFormat="1" ht="17.25" customHeight="1">
      <c r="A177" s="78"/>
      <c r="B177" s="81" t="s">
        <v>99</v>
      </c>
      <c r="C177" s="82"/>
      <c r="D177" s="29">
        <v>331300</v>
      </c>
      <c r="E177" s="27"/>
    </row>
    <row r="178" spans="1:5" s="26" customFormat="1" ht="21" customHeight="1" hidden="1">
      <c r="A178" s="21"/>
      <c r="B178" s="81"/>
      <c r="C178" s="82"/>
      <c r="D178" s="29"/>
      <c r="E178" s="27"/>
    </row>
    <row r="179" spans="1:5" s="26" customFormat="1" ht="22.5" customHeight="1" hidden="1">
      <c r="A179" s="21"/>
      <c r="B179" s="86"/>
      <c r="C179" s="87"/>
      <c r="D179" s="29"/>
      <c r="E179" s="27"/>
    </row>
    <row r="180" spans="1:5" s="26" customFormat="1" ht="18.75">
      <c r="A180" s="21" t="s">
        <v>65</v>
      </c>
      <c r="B180" s="81" t="s">
        <v>98</v>
      </c>
      <c r="C180" s="82"/>
      <c r="D180" s="29">
        <v>4440900</v>
      </c>
      <c r="E180" s="27"/>
    </row>
    <row r="181" spans="1:5" s="26" customFormat="1" ht="18.75">
      <c r="A181" s="21"/>
      <c r="B181" s="86"/>
      <c r="C181" s="87"/>
      <c r="D181" s="29"/>
      <c r="E181" s="27"/>
    </row>
    <row r="182" spans="1:5" s="26" customFormat="1" ht="18.75">
      <c r="A182" s="42"/>
      <c r="B182" s="81"/>
      <c r="C182" s="82"/>
      <c r="D182" s="29"/>
      <c r="E182" s="27"/>
    </row>
    <row r="183" spans="1:5" s="26" customFormat="1" ht="18.75">
      <c r="A183" s="21"/>
      <c r="B183" s="66" t="s">
        <v>89</v>
      </c>
      <c r="C183" s="66"/>
      <c r="D183" s="24">
        <f>D9-'02.02.2021 '!D171-'02.02.2021 '!D172</f>
        <v>15451221.05</v>
      </c>
      <c r="E183" s="27"/>
    </row>
    <row r="184" spans="1:5" s="26" customFormat="1" ht="19.5" customHeight="1">
      <c r="A184" s="21"/>
      <c r="B184" s="69"/>
      <c r="C184" s="69"/>
      <c r="D184" s="29"/>
      <c r="E184" s="27"/>
    </row>
    <row r="185" spans="1:5" s="26" customFormat="1" ht="21" customHeight="1">
      <c r="A185" s="21"/>
      <c r="B185" s="69"/>
      <c r="C185" s="69"/>
      <c r="D185" s="29"/>
      <c r="E185" s="27"/>
    </row>
    <row r="186" spans="1:5" s="26" customFormat="1" ht="18.75">
      <c r="A186" s="22"/>
      <c r="B186" s="22"/>
      <c r="C186" s="22"/>
      <c r="D186" s="31"/>
      <c r="E186" s="27"/>
    </row>
    <row r="188" ht="39.75" customHeight="1"/>
  </sheetData>
  <sheetProtection/>
  <mergeCells count="79">
    <mergeCell ref="B178:C178"/>
    <mergeCell ref="B185:C185"/>
    <mergeCell ref="B179:C179"/>
    <mergeCell ref="B180:C180"/>
    <mergeCell ref="B181:C181"/>
    <mergeCell ref="B182:C182"/>
    <mergeCell ref="B183:C183"/>
    <mergeCell ref="B184:C184"/>
    <mergeCell ref="A150:A153"/>
    <mergeCell ref="B174:C174"/>
    <mergeCell ref="B175:C175"/>
    <mergeCell ref="A176:A177"/>
    <mergeCell ref="B176:C176"/>
    <mergeCell ref="B177:C177"/>
    <mergeCell ref="B168:C168"/>
    <mergeCell ref="B152:C152"/>
    <mergeCell ref="B171:C171"/>
    <mergeCell ref="B172:C172"/>
    <mergeCell ref="B173:C173"/>
    <mergeCell ref="B170:C170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49:C149"/>
    <mergeCell ref="B150:C150"/>
    <mergeCell ref="B151:C151"/>
    <mergeCell ref="B153:C153"/>
    <mergeCell ref="B169:C169"/>
    <mergeCell ref="A154:A155"/>
    <mergeCell ref="A156:A160"/>
    <mergeCell ref="A161:A164"/>
    <mergeCell ref="B154:C154"/>
    <mergeCell ref="B155:C155"/>
    <mergeCell ref="B125:C125"/>
    <mergeCell ref="B143:C143"/>
    <mergeCell ref="A145:A148"/>
    <mergeCell ref="B145:C145"/>
    <mergeCell ref="B146:C146"/>
    <mergeCell ref="B147:C147"/>
    <mergeCell ref="B148:C148"/>
    <mergeCell ref="B45:C45"/>
    <mergeCell ref="B46:C46"/>
    <mergeCell ref="B47:C47"/>
    <mergeCell ref="B66:C66"/>
    <mergeCell ref="B87:C87"/>
    <mergeCell ref="B106:C10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C9"/>
    <mergeCell ref="A10:D10"/>
    <mergeCell ref="B11:C11"/>
    <mergeCell ref="B12:C12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2021-02-02T08:38:49Z</cp:lastPrinted>
  <dcterms:created xsi:type="dcterms:W3CDTF">2015-05-15T06:08:32Z</dcterms:created>
  <dcterms:modified xsi:type="dcterms:W3CDTF">2021-02-02T13:05:02Z</dcterms:modified>
  <cp:category/>
  <cp:version/>
  <cp:contentType/>
  <cp:contentStatus/>
</cp:coreProperties>
</file>