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3.03.2021" sheetId="2" r:id="rId2"/>
  </sheets>
  <definedNames>
    <definedName name="_xlnm.Print_Area" localSheetId="1">'03.03.2021'!$A$1:$D$204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<sst xmlns="http://schemas.openxmlformats.org/spreadsheetml/2006/main" count="262" uniqueCount="130">
  <si>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</si>
  <si>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</si>
  <si>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</si>
  <si>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</si>
  <si>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</si>
  <si>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</si>
  <si>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</si>
  <si>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</si>
  <si>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</si>
  <si>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</si>
  <si>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</si>
  <si>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</si>
  <si>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</si>
  <si>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</si>
  <si>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</si>
  <si>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</si>
  <si>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</si>
  <si>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</si>
  <si>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</si>
  <si>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</si>
  <si>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</si>
  <si>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</si>
  <si>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</si>
  <si>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</si>
  <si>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</si>
  <si>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</si>
  <si>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</si>
  <si>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</si>
  <si>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</si>
  <si>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</si>
  <si>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</si>
  <si>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</si>
  <si>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</si>
  <si>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</si>
  <si>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</si>
  <si>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</si>
  <si>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</si>
  <si>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</si>
  <si>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</si>
  <si>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</si>
  <si>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</si>
  <si>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</si>
  <si>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</si>
  <si>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</si>
  <si>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</si>
  <si>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</si>
  <si>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</si>
  <si>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</si>
  <si>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</si>
  <si>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</si>
  <si>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</si>
  <si>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</si>
  <si>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</si>
  <si>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</si>
  <si>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</si>
  <si>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</si>
  <si>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</si>
  <si>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</si>
  <si>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</si>
  <si>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</si>
  <si>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</si>
  <si>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</si>
  <si>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</si>
  <si>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</si>
  <si>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</si>
  <si>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</si>
  <si>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</si>
  <si>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</si>
  <si>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</si>
  <si>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</si>
  <si>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</si>
  <si>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</si>
  <si>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</si>
  <si>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</si>
  <si>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</si>
  <si>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</si>
  <si>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</si>
  <si>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</si>
  <si>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</si>
  <si>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</si>
  <si>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</si>
  <si>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</si>
  <si>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</si>
  <si>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</si>
  <si>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</si>
  <si>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</si>
  <si>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</si>
  <si>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</si>
  <si>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</si>
  <si>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Ніжинське телебачення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</si>
  <si>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</si>
  <si>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</si>
  <si>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</si>
  <si>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</si>
  <si>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</si>
  <si>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 xml:space="preserve">Всього </t>
  </si>
  <si>
    <t>Управління майна</t>
  </si>
  <si>
    <t>Управління освіти</t>
  </si>
  <si>
    <t>Усього</t>
  </si>
  <si>
    <t xml:space="preserve">надходження податків і зборів  по загальному фонду бюджету </t>
  </si>
  <si>
    <t>Фінансування видатків бюджету Ніжинської міської територіальної громади за 03.03.2021р. пооб’єктно</t>
  </si>
  <si>
    <t>Залишок коштів станом на 03.03.2021 р., в т.ч.:</t>
  </si>
  <si>
    <t>Надходження коштів на рахунки бюджету 03.03.2021 р., в т.ч.:</t>
  </si>
  <si>
    <t>Всього коштів на рахунках бюджету 03.03.2021 р., в т.ч.:</t>
  </si>
  <si>
    <t>Канцтовари</t>
  </si>
  <si>
    <t>Госп.товари</t>
  </si>
  <si>
    <t>Послуги зв’язку</t>
  </si>
  <si>
    <t>Відправка кореспонденції/ Програма юридичного обслуговування УСЗН</t>
  </si>
  <si>
    <t xml:space="preserve">розпорядження  №72    від  03.03.2021 р. </t>
  </si>
  <si>
    <t>Поточний  ремонт та тех.нагляд системи опалення ДНЗ №9</t>
  </si>
  <si>
    <t>Канц.товари гімназії 2</t>
  </si>
  <si>
    <t>Управління культури і туризму</t>
  </si>
  <si>
    <t>Рукав пожежний, ствол/ Протипожежна програма</t>
  </si>
  <si>
    <t>Послуги інтернету музичної та хореографічної шкіл /Програма інформатизації</t>
  </si>
  <si>
    <t>Фарба гімназії 2</t>
  </si>
  <si>
    <t>Тех.обслуговування газового обладнання гімназії 2</t>
  </si>
  <si>
    <t>Печатка</t>
  </si>
  <si>
    <t>Аерозоль,  лист оцинкований</t>
  </si>
  <si>
    <t xml:space="preserve">Відправка кореспонденції  </t>
  </si>
  <si>
    <t>Послуги розпломбування обладнання</t>
  </si>
  <si>
    <t>Відрядні за лютий</t>
  </si>
  <si>
    <t>Матеріальна допомога сім’ям загиблих учасників АТО/ООС/ Програма Турбота</t>
  </si>
  <si>
    <t>зар.плата згідно цивільних договорів, зар.плата звільненим працівникам освіти, зар.плата інтернам полог.будинку за 1 половину березня</t>
  </si>
  <si>
    <t xml:space="preserve">Тех.обслуговування медичного обладнання  </t>
  </si>
  <si>
    <t>КП ВУКГ, зарплата лютий 2021р., згідно МЦП "Реконструкція та розвиток кладовищ міста"</t>
  </si>
  <si>
    <t>КП ВУКГ, зарплата лютий 2021р., згідно МЦП "Забезпечення функціонування громадських вбиралень"</t>
  </si>
  <si>
    <t>КП ВУКГ, зарплата лютий 2021р., згідно МЦП "Удосконалення системи поводження з ТПВ"</t>
  </si>
  <si>
    <t>зарплата за лютий 2021р., касове обслуговування</t>
  </si>
  <si>
    <t>телевізор</t>
  </si>
  <si>
    <t>оргтехніка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</si>
</sst>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47</v>
      </c>
      <c r="B1" s="68"/>
      <c r="C1" s="68"/>
      <c r="D1" s="6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view="pageBreakPreview" zoomScale="83" zoomScaleSheetLayoutView="83" zoomScalePageLayoutView="0" workbookViewId="0" topLeftCell="A173">
      <selection activeCell="B181" sqref="B181:C18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63" customHeight="1">
      <c r="A1" s="69" t="s">
        <v>100</v>
      </c>
      <c r="B1" s="69"/>
      <c r="C1" s="69"/>
      <c r="D1" s="69"/>
      <c r="E1" s="69"/>
    </row>
    <row r="2" spans="1:5" ht="26.25" customHeight="1" hidden="1">
      <c r="A2" s="70" t="s">
        <v>108</v>
      </c>
      <c r="B2" s="70"/>
      <c r="C2" s="70"/>
      <c r="D2" s="71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2" t="s">
        <v>101</v>
      </c>
      <c r="B4" s="72"/>
      <c r="C4" s="72"/>
      <c r="D4" s="54">
        <f>D9-D5</f>
        <v>1508498.5799999998</v>
      </c>
      <c r="E4" s="23"/>
    </row>
    <row r="5" spans="1:5" ht="23.25" customHeight="1">
      <c r="A5" s="72" t="s">
        <v>102</v>
      </c>
      <c r="B5" s="72"/>
      <c r="C5" s="72"/>
      <c r="D5" s="54">
        <f>D6+D7+D8</f>
        <v>399302.81</v>
      </c>
      <c r="E5" s="23"/>
    </row>
    <row r="6" spans="1:5" ht="24.75" customHeight="1">
      <c r="A6" s="73" t="s">
        <v>99</v>
      </c>
      <c r="B6" s="73"/>
      <c r="C6" s="73"/>
      <c r="D6" s="34">
        <v>399135.57</v>
      </c>
      <c r="E6" s="23"/>
    </row>
    <row r="7" spans="1:5" ht="23.25" customHeight="1">
      <c r="A7" s="73" t="s">
        <v>62</v>
      </c>
      <c r="B7" s="73"/>
      <c r="C7" s="73"/>
      <c r="D7" s="34">
        <v>167.24</v>
      </c>
      <c r="E7" s="23"/>
    </row>
    <row r="8" spans="1:5" ht="23.25" customHeight="1">
      <c r="A8" s="73" t="s">
        <v>18</v>
      </c>
      <c r="B8" s="73"/>
      <c r="C8" s="73"/>
      <c r="D8" s="34"/>
      <c r="E8" s="23"/>
    </row>
    <row r="9" spans="1:5" ht="23.25" customHeight="1">
      <c r="A9" s="72" t="s">
        <v>103</v>
      </c>
      <c r="B9" s="72"/>
      <c r="C9" s="72"/>
      <c r="D9" s="54">
        <v>1907801.39</v>
      </c>
      <c r="E9" s="23"/>
    </row>
    <row r="10" spans="1:5" ht="18.75" customHeight="1">
      <c r="A10" s="74" t="s">
        <v>70</v>
      </c>
      <c r="B10" s="74"/>
      <c r="C10" s="74"/>
      <c r="D10" s="74"/>
      <c r="E10" s="23"/>
    </row>
    <row r="11" spans="1:5" s="25" customFormat="1" ht="24.75" customHeight="1">
      <c r="A11" s="55" t="s">
        <v>54</v>
      </c>
      <c r="B11" s="74" t="s">
        <v>55</v>
      </c>
      <c r="C11" s="74"/>
      <c r="D11" s="56">
        <f>D12+D33+D39+D47+D150+D151+D152+D153</f>
        <v>264058.85</v>
      </c>
      <c r="E11" s="24"/>
    </row>
    <row r="12" spans="1:5" s="25" customFormat="1" ht="42" customHeight="1">
      <c r="A12" s="51" t="s">
        <v>56</v>
      </c>
      <c r="B12" s="75" t="s">
        <v>122</v>
      </c>
      <c r="C12" s="75"/>
      <c r="D12" s="37">
        <f>D13+D14+D15+D16+D17+D18+D19+D20+D21+D22+D23+D24+D25+D26+D27+D28+D29+D30+D31+D32</f>
        <v>49830.68</v>
      </c>
      <c r="E12" s="24"/>
    </row>
    <row r="13" spans="1:5" s="25" customFormat="1" ht="21" customHeight="1" hidden="1">
      <c r="A13" s="57"/>
      <c r="B13" s="50"/>
      <c r="C13" s="49" t="s">
        <v>73</v>
      </c>
      <c r="D13" s="45"/>
      <c r="E13" s="24"/>
    </row>
    <row r="14" spans="1:5" s="25" customFormat="1" ht="21" customHeight="1" hidden="1">
      <c r="A14" s="57"/>
      <c r="B14" s="50"/>
      <c r="C14" s="49" t="s">
        <v>94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>
        <v>27313.1</v>
      </c>
      <c r="E20" s="31"/>
    </row>
    <row r="21" spans="1:5" s="32" customFormat="1" ht="22.5" customHeight="1" hidden="1">
      <c r="A21" s="57"/>
      <c r="B21" s="50"/>
      <c r="C21" s="49" t="s">
        <v>84</v>
      </c>
      <c r="D21" s="45">
        <f>557.58+12200+9760</f>
        <v>22517.58</v>
      </c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65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/>
      <c r="E26" s="31"/>
    </row>
    <row r="27" spans="1:5" s="32" customFormat="1" ht="21.75" customHeight="1" hidden="1">
      <c r="A27" s="57"/>
      <c r="B27" s="50"/>
      <c r="C27" s="49" t="s">
        <v>66</v>
      </c>
      <c r="D27" s="45"/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90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76" t="s">
        <v>67</v>
      </c>
      <c r="C33" s="77"/>
      <c r="D33" s="37">
        <f>SUM(D34:D38)</f>
        <v>0</v>
      </c>
      <c r="E33" s="31"/>
    </row>
    <row r="34" spans="1:5" s="32" customFormat="1" ht="22.5" customHeight="1" hidden="1">
      <c r="A34" s="51"/>
      <c r="B34" s="78" t="s">
        <v>68</v>
      </c>
      <c r="C34" s="78"/>
      <c r="D34" s="41"/>
      <c r="E34" s="31"/>
    </row>
    <row r="35" spans="1:5" s="25" customFormat="1" ht="24" customHeight="1" hidden="1">
      <c r="A35" s="51"/>
      <c r="B35" s="78" t="s">
        <v>15</v>
      </c>
      <c r="C35" s="78"/>
      <c r="D35" s="41"/>
      <c r="E35" s="24"/>
    </row>
    <row r="36" spans="1:5" s="25" customFormat="1" ht="24" customHeight="1" hidden="1">
      <c r="A36" s="51"/>
      <c r="B36" s="78" t="s">
        <v>91</v>
      </c>
      <c r="C36" s="78"/>
      <c r="D36" s="42"/>
      <c r="E36" s="24"/>
    </row>
    <row r="37" spans="1:5" s="25" customFormat="1" ht="19.5" hidden="1">
      <c r="A37" s="51"/>
      <c r="B37" s="78" t="s">
        <v>92</v>
      </c>
      <c r="C37" s="78"/>
      <c r="D37" s="41"/>
      <c r="E37" s="24"/>
    </row>
    <row r="38" spans="1:5" s="25" customFormat="1" ht="19.5" customHeight="1" hidden="1">
      <c r="A38" s="51"/>
      <c r="B38" s="79" t="s">
        <v>68</v>
      </c>
      <c r="C38" s="80"/>
      <c r="D38" s="41"/>
      <c r="E38" s="24"/>
    </row>
    <row r="39" spans="1:5" s="25" customFormat="1" ht="24" customHeight="1">
      <c r="A39" s="51" t="s">
        <v>10</v>
      </c>
      <c r="B39" s="81" t="s">
        <v>67</v>
      </c>
      <c r="C39" s="81"/>
      <c r="D39" s="43">
        <f>SUM(D40:D46)</f>
        <v>7000</v>
      </c>
      <c r="E39" s="24"/>
    </row>
    <row r="40" spans="1:5" s="25" customFormat="1" ht="24" customHeight="1" hidden="1">
      <c r="A40" s="51"/>
      <c r="B40" s="78" t="s">
        <v>63</v>
      </c>
      <c r="C40" s="78"/>
      <c r="D40" s="41"/>
      <c r="E40" s="24"/>
    </row>
    <row r="41" spans="1:5" s="25" customFormat="1" ht="24" customHeight="1" hidden="1">
      <c r="A41" s="51"/>
      <c r="B41" s="78" t="s">
        <v>83</v>
      </c>
      <c r="C41" s="78"/>
      <c r="D41" s="41"/>
      <c r="E41" s="24"/>
    </row>
    <row r="42" spans="1:5" s="25" customFormat="1" ht="19.5" hidden="1">
      <c r="A42" s="51"/>
      <c r="B42" s="78" t="s">
        <v>84</v>
      </c>
      <c r="C42" s="78"/>
      <c r="D42" s="41"/>
      <c r="E42" s="24"/>
    </row>
    <row r="43" spans="1:5" s="25" customFormat="1" ht="19.5">
      <c r="A43" s="51"/>
      <c r="B43" s="78" t="s">
        <v>15</v>
      </c>
      <c r="C43" s="78"/>
      <c r="D43" s="41">
        <v>7000</v>
      </c>
      <c r="E43" s="24"/>
    </row>
    <row r="44" spans="1:5" s="25" customFormat="1" ht="19.5" hidden="1">
      <c r="A44" s="51"/>
      <c r="B44" s="78" t="s">
        <v>32</v>
      </c>
      <c r="C44" s="78"/>
      <c r="D44" s="41"/>
      <c r="E44" s="24"/>
    </row>
    <row r="45" spans="1:5" s="25" customFormat="1" ht="24" customHeight="1" hidden="1">
      <c r="A45" s="51"/>
      <c r="B45" s="79" t="s">
        <v>68</v>
      </c>
      <c r="C45" s="80"/>
      <c r="D45" s="41"/>
      <c r="E45" s="24"/>
    </row>
    <row r="46" spans="1:5" s="25" customFormat="1" ht="24" customHeight="1" hidden="1">
      <c r="A46" s="51"/>
      <c r="B46" s="78" t="s">
        <v>74</v>
      </c>
      <c r="C46" s="78"/>
      <c r="D46" s="41"/>
      <c r="E46" s="24"/>
    </row>
    <row r="47" spans="1:5" s="25" customFormat="1" ht="24" customHeight="1">
      <c r="A47" s="21" t="s">
        <v>26</v>
      </c>
      <c r="B47" s="81" t="s">
        <v>67</v>
      </c>
      <c r="C47" s="81"/>
      <c r="D47" s="39">
        <f>D48+D68+D90+D111+D130+D148</f>
        <v>45228.170000000006</v>
      </c>
      <c r="E47" s="24"/>
    </row>
    <row r="48" spans="1:5" s="25" customFormat="1" ht="18.75">
      <c r="A48" s="21"/>
      <c r="B48" s="81" t="s">
        <v>72</v>
      </c>
      <c r="C48" s="81"/>
      <c r="D48" s="41">
        <f>SUM(D49:D67)</f>
        <v>0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90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1" t="s">
        <v>1</v>
      </c>
      <c r="C68" s="81"/>
      <c r="D68" s="41">
        <f>SUM(D69:D89)</f>
        <v>0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1" t="s">
        <v>2</v>
      </c>
      <c r="C90" s="81"/>
      <c r="D90" s="41">
        <f>D91+D92+D93+D94+D95+D96+D97+D98+D99+D100+D101+D102+D103+D105+D106+D107+D108+D109+D110</f>
        <v>45228.170000000006</v>
      </c>
      <c r="E90" s="31"/>
    </row>
    <row r="91" spans="1:5" s="25" customFormat="1" ht="22.5" customHeight="1" hidden="1">
      <c r="A91" s="57"/>
      <c r="B91" s="58"/>
      <c r="C91" s="49" t="s">
        <v>73</v>
      </c>
      <c r="D91" s="48">
        <v>1706.29</v>
      </c>
      <c r="E91" s="24"/>
    </row>
    <row r="92" spans="1:5" s="32" customFormat="1" ht="22.5" customHeight="1" hidden="1">
      <c r="A92" s="57"/>
      <c r="B92" s="58"/>
      <c r="C92" s="49" t="s">
        <v>60</v>
      </c>
      <c r="D92" s="45">
        <v>647.08</v>
      </c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>
        <v>35416.14</v>
      </c>
      <c r="E97" s="31"/>
    </row>
    <row r="98" spans="1:5" s="32" customFormat="1" ht="22.5" customHeight="1" hidden="1">
      <c r="A98" s="57"/>
      <c r="B98" s="58"/>
      <c r="C98" s="49" t="s">
        <v>64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>
        <v>5709.61</v>
      </c>
      <c r="E99" s="31"/>
    </row>
    <row r="100" spans="1:5" s="32" customFormat="1" ht="22.5" customHeight="1" hidden="1">
      <c r="A100" s="57"/>
      <c r="B100" s="58"/>
      <c r="C100" s="49" t="s">
        <v>32</v>
      </c>
      <c r="D100" s="45">
        <v>1749.05</v>
      </c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1" t="s">
        <v>71</v>
      </c>
      <c r="C111" s="81"/>
      <c r="D111" s="41">
        <f>SUM(D112:D129)</f>
        <v>0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64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1" t="s">
        <v>85</v>
      </c>
      <c r="C130" s="81"/>
      <c r="D130" s="41">
        <f>SUM(D131:D147)</f>
        <v>0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24" customHeight="1" hidden="1">
      <c r="A144" s="57"/>
      <c r="B144" s="49"/>
      <c r="C144" s="49" t="s">
        <v>66</v>
      </c>
      <c r="D144" s="45"/>
      <c r="E144" s="31"/>
    </row>
    <row r="145" spans="1:5" s="32" customFormat="1" ht="19.5" customHeight="1" hidden="1">
      <c r="A145" s="57"/>
      <c r="B145" s="49"/>
      <c r="C145" s="49" t="s">
        <v>76</v>
      </c>
      <c r="D145" s="45"/>
      <c r="E145" s="31"/>
    </row>
    <row r="146" spans="1:5" s="32" customFormat="1" ht="19.5" customHeight="1" hidden="1">
      <c r="A146" s="57"/>
      <c r="B146" s="49"/>
      <c r="C146" s="49" t="s">
        <v>77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1" t="s">
        <v>81</v>
      </c>
      <c r="C148" s="81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82</v>
      </c>
      <c r="D149" s="45"/>
      <c r="E149" s="31"/>
    </row>
    <row r="150" spans="1:5" s="32" customFormat="1" ht="36.75" customHeight="1">
      <c r="A150" s="82" t="s">
        <v>57</v>
      </c>
      <c r="B150" s="85" t="s">
        <v>121</v>
      </c>
      <c r="C150" s="86"/>
      <c r="D150" s="44">
        <v>162000</v>
      </c>
      <c r="E150" s="31"/>
    </row>
    <row r="151" spans="1:5" s="25" customFormat="1" ht="18" customHeight="1" hidden="1">
      <c r="A151" s="83"/>
      <c r="B151" s="85"/>
      <c r="C151" s="86"/>
      <c r="D151" s="44"/>
      <c r="E151" s="24"/>
    </row>
    <row r="152" spans="1:5" s="25" customFormat="1" ht="18" customHeight="1" hidden="1">
      <c r="A152" s="83"/>
      <c r="B152" s="85"/>
      <c r="C152" s="86"/>
      <c r="D152" s="44"/>
      <c r="E152" s="24"/>
    </row>
    <row r="153" spans="1:5" s="25" customFormat="1" ht="18" customHeight="1" hidden="1">
      <c r="A153" s="84"/>
      <c r="B153" s="85"/>
      <c r="C153" s="86"/>
      <c r="D153" s="44"/>
      <c r="E153" s="24"/>
    </row>
    <row r="154" spans="1:5" s="25" customFormat="1" ht="21.75" customHeight="1">
      <c r="A154" s="51" t="s">
        <v>23</v>
      </c>
      <c r="B154" s="72" t="s">
        <v>58</v>
      </c>
      <c r="C154" s="72"/>
      <c r="D154" s="39">
        <f>D157+D159+D164+D167+D170+D176+D178</f>
        <v>55800.54</v>
      </c>
      <c r="E154" s="24"/>
    </row>
    <row r="155" spans="1:5" s="25" customFormat="1" ht="24.75" customHeight="1">
      <c r="A155" s="82" t="s">
        <v>96</v>
      </c>
      <c r="B155" s="75" t="s">
        <v>104</v>
      </c>
      <c r="C155" s="75"/>
      <c r="D155" s="41">
        <v>1999.5</v>
      </c>
      <c r="E155" s="59"/>
    </row>
    <row r="156" spans="1:5" s="25" customFormat="1" ht="18.75">
      <c r="A156" s="83"/>
      <c r="B156" s="75" t="s">
        <v>105</v>
      </c>
      <c r="C156" s="75"/>
      <c r="D156" s="41">
        <v>800</v>
      </c>
      <c r="E156" s="59"/>
    </row>
    <row r="157" spans="1:5" s="25" customFormat="1" ht="21.75" customHeight="1">
      <c r="A157" s="84"/>
      <c r="B157" s="61"/>
      <c r="C157" s="66" t="s">
        <v>98</v>
      </c>
      <c r="D157" s="65">
        <f>D155+D156</f>
        <v>2799.5</v>
      </c>
      <c r="E157" s="59"/>
    </row>
    <row r="158" spans="1:5" s="25" customFormat="1" ht="19.5" customHeight="1">
      <c r="A158" s="82" t="s">
        <v>19</v>
      </c>
      <c r="B158" s="75" t="s">
        <v>107</v>
      </c>
      <c r="C158" s="75"/>
      <c r="D158" s="41">
        <v>126</v>
      </c>
      <c r="E158" s="59"/>
    </row>
    <row r="159" spans="1:5" s="25" customFormat="1" ht="18" customHeight="1">
      <c r="A159" s="84"/>
      <c r="B159" s="61"/>
      <c r="C159" s="66" t="s">
        <v>98</v>
      </c>
      <c r="D159" s="65">
        <f>D158</f>
        <v>126</v>
      </c>
      <c r="E159" s="59"/>
    </row>
    <row r="160" spans="1:5" s="63" customFormat="1" ht="18.75">
      <c r="A160" s="82" t="s">
        <v>97</v>
      </c>
      <c r="B160" s="75" t="s">
        <v>109</v>
      </c>
      <c r="C160" s="75"/>
      <c r="D160" s="41">
        <f>5569+95</f>
        <v>5664</v>
      </c>
      <c r="E160" s="59"/>
    </row>
    <row r="161" spans="1:5" s="25" customFormat="1" ht="24" customHeight="1">
      <c r="A161" s="83"/>
      <c r="B161" s="75" t="s">
        <v>110</v>
      </c>
      <c r="C161" s="75"/>
      <c r="D161" s="41">
        <v>2637.5</v>
      </c>
      <c r="E161" s="59"/>
    </row>
    <row r="162" spans="1:5" s="25" customFormat="1" ht="18.75" customHeight="1">
      <c r="A162" s="83"/>
      <c r="B162" s="75" t="s">
        <v>114</v>
      </c>
      <c r="C162" s="75"/>
      <c r="D162" s="41">
        <v>27984</v>
      </c>
      <c r="E162" s="59"/>
    </row>
    <row r="163" spans="1:5" s="25" customFormat="1" ht="18.75" customHeight="1">
      <c r="A163" s="83"/>
      <c r="B163" s="75" t="s">
        <v>115</v>
      </c>
      <c r="C163" s="75"/>
      <c r="D163" s="41">
        <v>1000</v>
      </c>
      <c r="E163" s="59"/>
    </row>
    <row r="164" spans="1:5" s="25" customFormat="1" ht="18.75" customHeight="1">
      <c r="A164" s="84"/>
      <c r="B164" s="61"/>
      <c r="C164" s="66" t="s">
        <v>98</v>
      </c>
      <c r="D164" s="65">
        <f>D160+D161+D162+D163</f>
        <v>37285.5</v>
      </c>
      <c r="E164" s="59"/>
    </row>
    <row r="165" spans="1:5" s="25" customFormat="1" ht="20.25" customHeight="1">
      <c r="A165" s="82" t="s">
        <v>111</v>
      </c>
      <c r="B165" s="87" t="s">
        <v>112</v>
      </c>
      <c r="C165" s="88"/>
      <c r="D165" s="41">
        <v>5949.6</v>
      </c>
      <c r="E165" s="59"/>
    </row>
    <row r="166" spans="1:5" s="25" customFormat="1" ht="37.5" customHeight="1">
      <c r="A166" s="83"/>
      <c r="B166" s="87" t="s">
        <v>113</v>
      </c>
      <c r="C166" s="88"/>
      <c r="D166" s="41">
        <v>750</v>
      </c>
      <c r="E166" s="59"/>
    </row>
    <row r="167" spans="1:5" s="25" customFormat="1" ht="16.5" customHeight="1">
      <c r="A167" s="84"/>
      <c r="B167" s="61"/>
      <c r="C167" s="66" t="s">
        <v>98</v>
      </c>
      <c r="D167" s="65">
        <f>D165+D166</f>
        <v>6699.6</v>
      </c>
      <c r="E167" s="59"/>
    </row>
    <row r="168" spans="1:4" s="26" customFormat="1" ht="18.75">
      <c r="A168" s="72" t="s">
        <v>77</v>
      </c>
      <c r="B168" s="87" t="s">
        <v>106</v>
      </c>
      <c r="C168" s="88"/>
      <c r="D168" s="28">
        <v>2179.65</v>
      </c>
    </row>
    <row r="169" spans="1:4" s="26" customFormat="1" ht="18.75" hidden="1">
      <c r="A169" s="72"/>
      <c r="B169" s="87"/>
      <c r="C169" s="88"/>
      <c r="D169" s="28"/>
    </row>
    <row r="170" spans="1:4" s="26" customFormat="1" ht="21.75" customHeight="1">
      <c r="A170" s="72"/>
      <c r="B170" s="64"/>
      <c r="C170" s="66" t="s">
        <v>98</v>
      </c>
      <c r="D170" s="67">
        <f>D169+D168</f>
        <v>2179.65</v>
      </c>
    </row>
    <row r="171" spans="1:4" s="26" customFormat="1" ht="18.75" customHeight="1">
      <c r="A171" s="82" t="s">
        <v>14</v>
      </c>
      <c r="B171" s="87" t="s">
        <v>116</v>
      </c>
      <c r="C171" s="88"/>
      <c r="D171" s="28">
        <v>714</v>
      </c>
    </row>
    <row r="172" spans="1:4" s="26" customFormat="1" ht="18.75" customHeight="1">
      <c r="A172" s="83"/>
      <c r="B172" s="87" t="s">
        <v>117</v>
      </c>
      <c r="C172" s="88"/>
      <c r="D172" s="28">
        <v>945</v>
      </c>
    </row>
    <row r="173" spans="1:4" s="26" customFormat="1" ht="18.75" customHeight="1">
      <c r="A173" s="83"/>
      <c r="B173" s="87" t="s">
        <v>118</v>
      </c>
      <c r="C173" s="88"/>
      <c r="D173" s="28">
        <v>81</v>
      </c>
    </row>
    <row r="174" spans="1:4" s="26" customFormat="1" ht="21.75" customHeight="1">
      <c r="A174" s="83"/>
      <c r="B174" s="87" t="s">
        <v>119</v>
      </c>
      <c r="C174" s="88"/>
      <c r="D174" s="28">
        <v>242.3</v>
      </c>
    </row>
    <row r="175" spans="1:4" s="26" customFormat="1" ht="19.5" customHeight="1">
      <c r="A175" s="83"/>
      <c r="B175" s="87" t="s">
        <v>120</v>
      </c>
      <c r="C175" s="88"/>
      <c r="D175" s="28">
        <v>619.99</v>
      </c>
    </row>
    <row r="176" spans="1:4" s="26" customFormat="1" ht="23.25" customHeight="1">
      <c r="A176" s="84"/>
      <c r="B176" s="61"/>
      <c r="C176" s="66" t="s">
        <v>98</v>
      </c>
      <c r="D176" s="67">
        <f>SUM(D171:D175)</f>
        <v>2602.29</v>
      </c>
    </row>
    <row r="177" spans="1:4" s="26" customFormat="1" ht="18.75">
      <c r="A177" s="82" t="s">
        <v>15</v>
      </c>
      <c r="B177" s="87" t="s">
        <v>123</v>
      </c>
      <c r="C177" s="88"/>
      <c r="D177" s="28">
        <v>4108</v>
      </c>
    </row>
    <row r="178" spans="1:4" s="26" customFormat="1" ht="19.5">
      <c r="A178" s="84"/>
      <c r="B178" s="61"/>
      <c r="C178" s="66" t="s">
        <v>98</v>
      </c>
      <c r="D178" s="67">
        <f>D177</f>
        <v>4108</v>
      </c>
    </row>
    <row r="179" spans="1:4" s="26" customFormat="1" ht="41.25" customHeight="1">
      <c r="A179" s="21" t="s">
        <v>77</v>
      </c>
      <c r="B179" s="87" t="s">
        <v>124</v>
      </c>
      <c r="C179" s="88"/>
      <c r="D179" s="28">
        <v>29338.66</v>
      </c>
    </row>
    <row r="180" spans="1:4" s="26" customFormat="1" ht="46.5" customHeight="1">
      <c r="A180" s="21"/>
      <c r="B180" s="87" t="s">
        <v>125</v>
      </c>
      <c r="C180" s="88"/>
      <c r="D180" s="28">
        <v>21625.82</v>
      </c>
    </row>
    <row r="181" spans="1:4" s="26" customFormat="1" ht="42" customHeight="1">
      <c r="A181" s="21"/>
      <c r="B181" s="87" t="s">
        <v>126</v>
      </c>
      <c r="C181" s="88"/>
      <c r="D181" s="28">
        <v>723597.27</v>
      </c>
    </row>
    <row r="182" spans="1:4" s="26" customFormat="1" ht="19.5">
      <c r="A182" s="21"/>
      <c r="B182" s="89" t="s">
        <v>98</v>
      </c>
      <c r="C182" s="90"/>
      <c r="D182" s="67">
        <f>D181+D180+D179</f>
        <v>774561.75</v>
      </c>
    </row>
    <row r="183" spans="1:4" s="26" customFormat="1" ht="45.75" customHeight="1">
      <c r="A183" s="21" t="s">
        <v>89</v>
      </c>
      <c r="B183" s="87" t="s">
        <v>127</v>
      </c>
      <c r="C183" s="88"/>
      <c r="D183" s="28">
        <v>34946.8</v>
      </c>
    </row>
    <row r="184" spans="1:4" s="26" customFormat="1" ht="21" customHeight="1">
      <c r="A184" s="21"/>
      <c r="B184" s="89" t="s">
        <v>98</v>
      </c>
      <c r="C184" s="90"/>
      <c r="D184" s="67">
        <f>D183</f>
        <v>34946.8</v>
      </c>
    </row>
    <row r="185" spans="1:4" s="26" customFormat="1" ht="21" customHeight="1" hidden="1">
      <c r="A185" s="21"/>
      <c r="B185" s="87"/>
      <c r="C185" s="88"/>
      <c r="D185" s="28"/>
    </row>
    <row r="186" spans="1:4" s="26" customFormat="1" ht="18.75" hidden="1">
      <c r="A186" s="21"/>
      <c r="B186" s="87"/>
      <c r="C186" s="88"/>
      <c r="D186" s="28"/>
    </row>
    <row r="187" spans="1:4" s="26" customFormat="1" ht="18.75" hidden="1">
      <c r="A187" s="21"/>
      <c r="B187" s="87"/>
      <c r="C187" s="88"/>
      <c r="D187" s="28"/>
    </row>
    <row r="188" spans="1:4" s="26" customFormat="1" ht="18.75" hidden="1">
      <c r="A188" s="21"/>
      <c r="B188" s="87"/>
      <c r="C188" s="88"/>
      <c r="D188" s="28"/>
    </row>
    <row r="189" spans="1:4" s="26" customFormat="1" ht="18.75">
      <c r="A189" s="21"/>
      <c r="B189" s="87"/>
      <c r="C189" s="88"/>
      <c r="D189" s="28"/>
    </row>
    <row r="190" spans="1:5" s="26" customFormat="1" ht="19.5" customHeight="1">
      <c r="A190" s="51"/>
      <c r="B190" s="91" t="s">
        <v>20</v>
      </c>
      <c r="C190" s="92"/>
      <c r="D190" s="24">
        <f>D154+D11</f>
        <v>319859.38999999996</v>
      </c>
      <c r="E190" s="27"/>
    </row>
    <row r="191" spans="1:5" s="26" customFormat="1" ht="19.5" customHeight="1">
      <c r="A191" s="52"/>
      <c r="B191" s="91" t="s">
        <v>59</v>
      </c>
      <c r="C191" s="92"/>
      <c r="D191" s="24">
        <f>SUM(D192:D195)</f>
        <v>52499.979999999996</v>
      </c>
      <c r="E191" s="27"/>
    </row>
    <row r="192" spans="1:5" s="26" customFormat="1" ht="21" customHeight="1" hidden="1">
      <c r="A192" s="60"/>
      <c r="B192" s="87"/>
      <c r="C192" s="88"/>
      <c r="D192" s="28"/>
      <c r="E192" s="27"/>
    </row>
    <row r="193" spans="1:4" s="26" customFormat="1" ht="18.75" hidden="1">
      <c r="A193" s="21"/>
      <c r="B193" s="87"/>
      <c r="C193" s="88"/>
      <c r="D193" s="28"/>
    </row>
    <row r="194" spans="1:4" s="26" customFormat="1" ht="18.75">
      <c r="A194" s="21" t="s">
        <v>14</v>
      </c>
      <c r="B194" s="87" t="s">
        <v>128</v>
      </c>
      <c r="C194" s="88"/>
      <c r="D194" s="28">
        <v>27499.98</v>
      </c>
    </row>
    <row r="195" spans="1:4" s="26" customFormat="1" ht="37.5" customHeight="1">
      <c r="A195" s="21" t="s">
        <v>0</v>
      </c>
      <c r="B195" s="87" t="s">
        <v>129</v>
      </c>
      <c r="C195" s="88"/>
      <c r="D195" s="28">
        <v>25000</v>
      </c>
    </row>
    <row r="196" spans="1:4" s="26" customFormat="1" ht="21" customHeight="1">
      <c r="A196" s="21"/>
      <c r="B196" s="95" t="s">
        <v>95</v>
      </c>
      <c r="C196" s="96"/>
      <c r="D196" s="24">
        <f>D190+D191</f>
        <v>372359.36999999994</v>
      </c>
    </row>
    <row r="197" spans="1:4" s="26" customFormat="1" ht="21" customHeight="1">
      <c r="A197" s="21"/>
      <c r="B197" s="61"/>
      <c r="C197" s="62"/>
      <c r="D197" s="28"/>
    </row>
    <row r="198" spans="1:5" s="26" customFormat="1" ht="19.5" customHeight="1">
      <c r="A198" s="21"/>
      <c r="B198" s="97" t="s">
        <v>87</v>
      </c>
      <c r="C198" s="97"/>
      <c r="D198" s="24">
        <f>D200+D202+D203</f>
        <v>0</v>
      </c>
      <c r="E198" s="27"/>
    </row>
    <row r="199" spans="1:5" s="26" customFormat="1" ht="0.75" customHeight="1">
      <c r="A199" s="21" t="s">
        <v>64</v>
      </c>
      <c r="B199" s="87" t="s">
        <v>93</v>
      </c>
      <c r="C199" s="88"/>
      <c r="D199" s="28"/>
      <c r="E199" s="27"/>
    </row>
    <row r="200" spans="1:5" s="26" customFormat="1" ht="18.75">
      <c r="A200" s="21" t="s">
        <v>64</v>
      </c>
      <c r="B200" s="87"/>
      <c r="C200" s="88"/>
      <c r="D200" s="28"/>
      <c r="E200" s="27"/>
    </row>
    <row r="201" spans="1:5" s="26" customFormat="1" ht="21" customHeight="1" hidden="1">
      <c r="A201" s="21"/>
      <c r="B201" s="87"/>
      <c r="C201" s="88"/>
      <c r="D201" s="28"/>
      <c r="E201" s="27"/>
    </row>
    <row r="202" spans="1:5" s="26" customFormat="1" ht="18" customHeight="1" hidden="1">
      <c r="A202" s="21"/>
      <c r="B202" s="93"/>
      <c r="C202" s="94"/>
      <c r="D202" s="28"/>
      <c r="E202" s="27"/>
    </row>
    <row r="203" spans="1:5" s="26" customFormat="1" ht="18.75" hidden="1">
      <c r="A203" s="40"/>
      <c r="B203" s="87"/>
      <c r="C203" s="88"/>
      <c r="D203" s="28"/>
      <c r="E203" s="27"/>
    </row>
    <row r="204" spans="1:5" s="26" customFormat="1" ht="18.75">
      <c r="A204" s="21"/>
      <c r="B204" s="72" t="s">
        <v>88</v>
      </c>
      <c r="C204" s="72"/>
      <c r="D204" s="24">
        <f>D9-'03.03.2021'!D190-'03.03.2021'!D191</f>
        <v>1535442.02</v>
      </c>
      <c r="E204" s="27"/>
    </row>
    <row r="205" spans="1:5" s="26" customFormat="1" ht="19.5" customHeight="1">
      <c r="A205" s="21"/>
      <c r="B205" s="75"/>
      <c r="C205" s="75"/>
      <c r="D205" s="28"/>
      <c r="E205" s="27"/>
    </row>
    <row r="206" spans="1:5" s="26" customFormat="1" ht="21" customHeight="1">
      <c r="A206" s="21"/>
      <c r="B206" s="75"/>
      <c r="C206" s="75"/>
      <c r="D206" s="28"/>
      <c r="E206" s="27"/>
    </row>
    <row r="207" spans="1:5" s="26" customFormat="1" ht="18.75">
      <c r="A207" s="22"/>
      <c r="B207" s="22"/>
      <c r="C207" s="22"/>
      <c r="D207" s="30"/>
      <c r="E207" s="27"/>
    </row>
    <row r="209" ht="39.75" customHeight="1"/>
  </sheetData>
  <sheetProtection/>
  <mergeCells count="89">
    <mergeCell ref="B194:C194"/>
    <mergeCell ref="B195:C195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153:C153"/>
    <mergeCell ref="B46:C46"/>
    <mergeCell ref="B47:C47"/>
    <mergeCell ref="B48:C48"/>
    <mergeCell ref="B68:C68"/>
    <mergeCell ref="B90:C90"/>
    <mergeCell ref="B111:C111"/>
    <mergeCell ref="B154:C154"/>
    <mergeCell ref="A155:A157"/>
    <mergeCell ref="B155:C155"/>
    <mergeCell ref="B156:C156"/>
    <mergeCell ref="B130:C130"/>
    <mergeCell ref="B148:C148"/>
    <mergeCell ref="A150:A153"/>
    <mergeCell ref="B150:C150"/>
    <mergeCell ref="B151:C151"/>
    <mergeCell ref="B152:C152"/>
    <mergeCell ref="A158:A159"/>
    <mergeCell ref="B158:C158"/>
    <mergeCell ref="A160:A164"/>
    <mergeCell ref="B160:C160"/>
    <mergeCell ref="B161:C161"/>
    <mergeCell ref="B162:C162"/>
    <mergeCell ref="B163:C163"/>
    <mergeCell ref="B177:C177"/>
    <mergeCell ref="B179:C179"/>
    <mergeCell ref="B180:C180"/>
    <mergeCell ref="B165:C165"/>
    <mergeCell ref="B166:C166"/>
    <mergeCell ref="A168:A170"/>
    <mergeCell ref="B168:C168"/>
    <mergeCell ref="B169:C169"/>
    <mergeCell ref="B174:C174"/>
    <mergeCell ref="A171:A176"/>
    <mergeCell ref="B192:C192"/>
    <mergeCell ref="B193:C193"/>
    <mergeCell ref="B181:C181"/>
    <mergeCell ref="B183:C183"/>
    <mergeCell ref="B184:C184"/>
    <mergeCell ref="B185:C185"/>
    <mergeCell ref="B186:C186"/>
    <mergeCell ref="B187:C187"/>
    <mergeCell ref="B182:C182"/>
    <mergeCell ref="B206:C206"/>
    <mergeCell ref="A165:A167"/>
    <mergeCell ref="B175:C175"/>
    <mergeCell ref="B171:C171"/>
    <mergeCell ref="B172:C172"/>
    <mergeCell ref="B173:C173"/>
    <mergeCell ref="B196:C196"/>
    <mergeCell ref="B198:C198"/>
    <mergeCell ref="B199:C199"/>
    <mergeCell ref="B200:C200"/>
    <mergeCell ref="A177:A178"/>
    <mergeCell ref="B203:C203"/>
    <mergeCell ref="B204:C204"/>
    <mergeCell ref="B205:C205"/>
    <mergeCell ref="B201:C201"/>
    <mergeCell ref="B202:C202"/>
    <mergeCell ref="B188:C188"/>
    <mergeCell ref="B189:C189"/>
    <mergeCell ref="B190:C190"/>
    <mergeCell ref="B191:C191"/>
  </mergeCells>
  <printOptions horizontalCentered="1"/>
  <pageMargins left="0.2362204724409449" right="0" top="0.4330708661417323" bottom="0.03937007874015748" header="0.31496062992125984" footer="0.2362204724409449"/>
  <pageSetup fitToHeight="2" fitToWidth="1" horizontalDpi="600" verticalDpi="600" orientation="portrait" paperSize="9" scale="76" r:id="rId1"/>
  <rowBreaks count="1" manualBreakCount="1">
    <brk id="1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2021-03-04T08:15:01Z</cp:lastPrinted>
  <dcterms:created xsi:type="dcterms:W3CDTF">2015-05-15T06:08:32Z</dcterms:created>
  <dcterms:modified xsi:type="dcterms:W3CDTF">2021-03-04T13:38:06Z</dcterms:modified>
  <cp:category/>
  <cp:version/>
  <cp:contentType/>
  <cp:contentStatus/>
</cp:coreProperties>
</file>