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05.2021" sheetId="2" r:id="rId2"/>
  </sheets>
  <definedNames>
    <definedName name="_xlnm.Print_Area" localSheetId="1">'25.05.2021'!$A$1:$D$294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<sst xmlns="http://schemas.openxmlformats.org/spreadsheetml/2006/main" count="284" uniqueCount="139">
  <si>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</si>
  <si>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</si>
  <si>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</si>
  <si>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</si>
  <si>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</si>
  <si>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</si>
  <si>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</si>
  <si>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</si>
  <si>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</si>
  <si>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</si>
  <si>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</si>
  <si>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</si>
  <si>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</si>
  <si>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</si>
  <si>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</si>
  <si>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</si>
  <si>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</si>
  <si>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</si>
  <si>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</si>
  <si>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</si>
  <si>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</si>
  <si>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</si>
  <si>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</si>
  <si>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</si>
  <si>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</si>
  <si>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</si>
  <si>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</si>
  <si>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</si>
  <si>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</si>
  <si>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</si>
  <si>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</si>
  <si>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</si>
  <si>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</si>
  <si>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</si>
  <si>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</si>
  <si>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</si>
  <si>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</si>
  <si>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</si>
  <si>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</si>
  <si>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</si>
  <si>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</si>
  <si>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</si>
  <si>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</si>
  <si>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</si>
  <si>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</si>
  <si>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</si>
  <si>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</si>
  <si>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</si>
  <si>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</si>
  <si>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</si>
  <si>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</si>
  <si>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</si>
  <si>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</si>
  <si>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</si>
  <si>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</si>
  <si>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</si>
  <si>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</si>
  <si>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</si>
  <si>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</si>
  <si>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</si>
  <si>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</si>
  <si>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</si>
  <si>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</si>
  <si>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</si>
  <si>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</si>
  <si>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</si>
  <si>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</si>
  <si>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</si>
  <si>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</si>
  <si>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</si>
  <si>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</si>
  <si>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</si>
  <si>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</si>
  <si>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</si>
  <si>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</si>
  <si>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</si>
  <si>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</si>
  <si>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</si>
  <si>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</si>
  <si>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</si>
  <si>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</si>
  <si>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</si>
  <si>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</si>
  <si>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</si>
  <si>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</si>
  <si>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</si>
  <si>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</si>
  <si>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</si>
  <si>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</si>
  <si>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</si>
  <si>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</si>
  <si>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</si>
  <si>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Освітня субвенція на заробітну плату педагогам ЗЗСО</t>
  </si>
  <si>
    <t>Виконавчий комітет</t>
  </si>
  <si>
    <t>судовий збір</t>
  </si>
  <si>
    <t>муніципальне формування з охорони громадського порядку</t>
  </si>
  <si>
    <t>послуги інтернет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</si>
  <si>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</si>
  <si>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</si>
  <si>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</si>
  <si>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</si>
  <si>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Молодіжний центр </t>
  </si>
  <si>
    <t>Упр.майна</t>
  </si>
  <si>
    <t>висвітлення діяльності органів місцевого самоврядування</t>
  </si>
  <si>
    <t>Фінансування видатків бюджету Ніжинської міської територіальної громади за 25.05.2021р. пооб’єктно</t>
  </si>
  <si>
    <t>Залишок коштів станом на 25.05.2021 р., в т.ч.:</t>
  </si>
  <si>
    <t>Надходження коштів на рахунки бюджету 25.05.2021 р., в т.ч.:</t>
  </si>
  <si>
    <t xml:space="preserve">Всього коштів на рахунках бюджету 25.05.2021 р. </t>
  </si>
  <si>
    <t>канцтовари, призи (на проведення заходів)</t>
  </si>
  <si>
    <t>оновлення програми "Медок"</t>
  </si>
  <si>
    <t>послуги по технічному обслуговуванню медичного обладнання</t>
  </si>
  <si>
    <t>медичні товари (маски, антисептики, рукавички)</t>
  </si>
  <si>
    <t>меблі (вішалка, дзеркало)</t>
  </si>
  <si>
    <t>наліпки</t>
  </si>
  <si>
    <t>Агенство енергоефективності (консультаційні послуги)</t>
  </si>
  <si>
    <t>вінок, стрічка, рішення №182</t>
  </si>
  <si>
    <t>матеріальна допомога (рішення №181)</t>
  </si>
  <si>
    <t>мішки</t>
  </si>
  <si>
    <t>питна вода (прогр. допризивної підготовки)</t>
  </si>
  <si>
    <t>ТОВ "Ніжинський бухгалтер" ЕЦП</t>
  </si>
  <si>
    <t>ТОВ "Центр сертифікації ключів Україна" ЕЦП</t>
  </si>
  <si>
    <t>технічне обслуговування вогнегасника</t>
  </si>
  <si>
    <t>канцприладдя</t>
  </si>
  <si>
    <t>відрядні по ДЮСШ</t>
  </si>
  <si>
    <t>навчально-тренувальні збори по футболу</t>
  </si>
  <si>
    <t>дезінфікуючі засоби для ДЮСШ</t>
  </si>
  <si>
    <t>сканер</t>
  </si>
  <si>
    <t>технічний нагляд по поточному ремонту даху ДНЗ №21</t>
  </si>
  <si>
    <t>бланк "Інформаційна згода для щеплення"</t>
  </si>
  <si>
    <t>шафи 8 шт. (гімназія №2)</t>
  </si>
  <si>
    <t>дератизація</t>
  </si>
  <si>
    <t>медичний огляд працівників ЗОШ №11,13</t>
  </si>
  <si>
    <t>технічний нагляд по підключенню обладнання ЗОШ №7</t>
  </si>
  <si>
    <t>вимірювання кабельних ліній ЗОШ №5</t>
  </si>
  <si>
    <t>кабель мережевий</t>
  </si>
  <si>
    <t>електронний засіб навчального призначення для 1-х класів НУШ</t>
  </si>
  <si>
    <t>заробітна плата за ІІ половину травня</t>
  </si>
  <si>
    <t>ремонтні та штукатурні роботи гімназія №2</t>
  </si>
  <si>
    <t xml:space="preserve">розпорядження  № 248 від  25.05.2021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</si>
</sst>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view="pageBreakPreview" zoomScale="70" zoomScaleSheetLayoutView="70" zoomScalePageLayoutView="0" workbookViewId="0" topLeftCell="A15">
      <selection activeCell="N163" sqref="N163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76" t="s">
        <v>104</v>
      </c>
      <c r="B1" s="76"/>
      <c r="C1" s="76"/>
      <c r="D1" s="76"/>
      <c r="E1" s="76"/>
    </row>
    <row r="2" spans="1:5" ht="26.25" customHeight="1" hidden="1">
      <c r="A2" s="77" t="s">
        <v>138</v>
      </c>
      <c r="B2" s="77"/>
      <c r="C2" s="77"/>
      <c r="D2" s="7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9" t="s">
        <v>105</v>
      </c>
      <c r="B4" s="79"/>
      <c r="C4" s="79"/>
      <c r="D4" s="54">
        <v>714076.74</v>
      </c>
      <c r="E4" s="23"/>
    </row>
    <row r="5" spans="1:5" ht="23.25" customHeight="1">
      <c r="A5" s="79" t="s">
        <v>106</v>
      </c>
      <c r="B5" s="79"/>
      <c r="C5" s="79"/>
      <c r="D5" s="54">
        <f>D6+D7</f>
        <v>557336.02</v>
      </c>
      <c r="E5" s="23"/>
    </row>
    <row r="6" spans="1:5" ht="30" customHeight="1">
      <c r="A6" s="80" t="s">
        <v>61</v>
      </c>
      <c r="B6" s="80"/>
      <c r="C6" s="80"/>
      <c r="D6" s="35">
        <v>557336.02</v>
      </c>
      <c r="E6" s="23"/>
    </row>
    <row r="7" spans="1:5" ht="22.5" customHeight="1">
      <c r="A7" s="81" t="s">
        <v>62</v>
      </c>
      <c r="B7" s="81"/>
      <c r="C7" s="81"/>
      <c r="D7" s="35"/>
      <c r="E7" s="23"/>
    </row>
    <row r="8" spans="1:5" ht="23.25" customHeight="1">
      <c r="A8" s="79" t="s">
        <v>107</v>
      </c>
      <c r="B8" s="79"/>
      <c r="C8" s="79"/>
      <c r="D8" s="54">
        <f>D4+D5</f>
        <v>1271412.76</v>
      </c>
      <c r="E8" s="23"/>
    </row>
    <row r="9" spans="1:5" ht="18.75" customHeight="1">
      <c r="A9" s="82" t="s">
        <v>70</v>
      </c>
      <c r="B9" s="82"/>
      <c r="C9" s="82"/>
      <c r="D9" s="82"/>
      <c r="E9" s="23"/>
    </row>
    <row r="10" spans="1:6" s="25" customFormat="1" ht="24.75" customHeight="1">
      <c r="A10" s="55" t="s">
        <v>53</v>
      </c>
      <c r="B10" s="82" t="s">
        <v>54</v>
      </c>
      <c r="C10" s="82"/>
      <c r="D10" s="56">
        <f>D11+D32+D38+D46+D151+D152+D153+D154</f>
        <v>784397.3</v>
      </c>
      <c r="E10" s="24"/>
      <c r="F10" s="63"/>
    </row>
    <row r="11" spans="1:5" s="25" customFormat="1" ht="42" customHeight="1">
      <c r="A11" s="52" t="s">
        <v>55</v>
      </c>
      <c r="B11" s="83" t="s">
        <v>136</v>
      </c>
      <c r="C11" s="83"/>
      <c r="D11" s="39">
        <f>D12+D13+D14+D15+D16+D17+D18+D19+D20+D21+D22+D23+D24+D25+D26+D27+D28+D29+D30+D31</f>
        <v>547880.62</v>
      </c>
      <c r="E11" s="24"/>
    </row>
    <row r="12" spans="1:5" s="25" customFormat="1" ht="21" customHeight="1" hidden="1">
      <c r="A12" s="57"/>
      <c r="B12" s="51"/>
      <c r="C12" s="50" t="s">
        <v>73</v>
      </c>
      <c r="D12" s="46"/>
      <c r="E12" s="24"/>
    </row>
    <row r="13" spans="1:5" s="25" customFormat="1" ht="21" customHeight="1" hidden="1">
      <c r="A13" s="57"/>
      <c r="B13" s="51"/>
      <c r="C13" s="50" t="s">
        <v>95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>
      <c r="A15" s="57"/>
      <c r="B15" s="51"/>
      <c r="C15" s="50" t="s">
        <v>30</v>
      </c>
      <c r="D15" s="46">
        <v>34754.49</v>
      </c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>
      <c r="A20" s="57"/>
      <c r="B20" s="51"/>
      <c r="C20" s="50" t="s">
        <v>84</v>
      </c>
      <c r="D20" s="46">
        <v>3813.16</v>
      </c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>
      <c r="A23" s="57"/>
      <c r="B23" s="51"/>
      <c r="C23" s="50" t="s">
        <v>65</v>
      </c>
      <c r="D23" s="46">
        <v>99378.15</v>
      </c>
      <c r="E23" s="32"/>
    </row>
    <row r="24" spans="1:5" s="33" customFormat="1" ht="22.5" customHeight="1" hidden="1">
      <c r="A24" s="57"/>
      <c r="B24" s="51"/>
      <c r="C24" s="50" t="s">
        <v>45</v>
      </c>
      <c r="D24" s="46"/>
      <c r="E24" s="32"/>
    </row>
    <row r="25" spans="1:5" s="33" customFormat="1" ht="21" customHeight="1">
      <c r="A25" s="57"/>
      <c r="B25" s="51"/>
      <c r="C25" s="50" t="s">
        <v>69</v>
      </c>
      <c r="D25" s="46">
        <v>53325.53</v>
      </c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>
      <c r="A28" s="57"/>
      <c r="B28" s="51"/>
      <c r="C28" s="50" t="s">
        <v>86</v>
      </c>
      <c r="D28" s="46">
        <v>356609.29</v>
      </c>
      <c r="E28" s="32"/>
    </row>
    <row r="29" spans="1:5" s="33" customFormat="1" ht="21" customHeight="1" hidden="1">
      <c r="A29" s="57"/>
      <c r="B29" s="51"/>
      <c r="C29" s="50" t="s">
        <v>88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84" t="s">
        <v>67</v>
      </c>
      <c r="C32" s="85"/>
      <c r="D32" s="39">
        <f>SUM(D33:D37)</f>
        <v>234091.52000000002</v>
      </c>
      <c r="E32" s="32"/>
    </row>
    <row r="33" spans="1:5" s="33" customFormat="1" ht="22.5" customHeight="1">
      <c r="A33" s="52"/>
      <c r="B33" s="86" t="s">
        <v>68</v>
      </c>
      <c r="C33" s="86"/>
      <c r="D33" s="42">
        <v>1235.7</v>
      </c>
      <c r="E33" s="32"/>
    </row>
    <row r="34" spans="1:5" s="25" customFormat="1" ht="24" customHeight="1" hidden="1">
      <c r="A34" s="52"/>
      <c r="B34" s="86" t="s">
        <v>15</v>
      </c>
      <c r="C34" s="86"/>
      <c r="D34" s="42"/>
      <c r="E34" s="24"/>
    </row>
    <row r="35" spans="1:5" s="25" customFormat="1" ht="24" customHeight="1">
      <c r="A35" s="52"/>
      <c r="B35" s="86" t="s">
        <v>89</v>
      </c>
      <c r="C35" s="86"/>
      <c r="D35" s="43">
        <v>15309</v>
      </c>
      <c r="E35" s="24"/>
    </row>
    <row r="36" spans="1:5" s="25" customFormat="1" ht="19.5">
      <c r="A36" s="52"/>
      <c r="B36" s="86" t="s">
        <v>90</v>
      </c>
      <c r="C36" s="86"/>
      <c r="D36" s="42">
        <v>217546.82</v>
      </c>
      <c r="E36" s="24"/>
    </row>
    <row r="37" spans="1:5" s="25" customFormat="1" ht="19.5" customHeight="1" hidden="1">
      <c r="A37" s="52"/>
      <c r="B37" s="87"/>
      <c r="C37" s="88"/>
      <c r="D37" s="42"/>
      <c r="E37" s="24"/>
    </row>
    <row r="38" spans="1:5" s="25" customFormat="1" ht="24" customHeight="1">
      <c r="A38" s="52" t="s">
        <v>10</v>
      </c>
      <c r="B38" s="89" t="s">
        <v>67</v>
      </c>
      <c r="C38" s="89"/>
      <c r="D38" s="44">
        <f>SUM(D39:D45)</f>
        <v>0</v>
      </c>
      <c r="E38" s="24"/>
    </row>
    <row r="39" spans="1:5" s="25" customFormat="1" ht="24" customHeight="1" hidden="1">
      <c r="A39" s="52"/>
      <c r="B39" s="86" t="s">
        <v>63</v>
      </c>
      <c r="C39" s="86"/>
      <c r="D39" s="42"/>
      <c r="E39" s="24"/>
    </row>
    <row r="40" spans="1:5" s="25" customFormat="1" ht="24" customHeight="1" hidden="1">
      <c r="A40" s="52"/>
      <c r="B40" s="86" t="s">
        <v>83</v>
      </c>
      <c r="C40" s="86"/>
      <c r="D40" s="42"/>
      <c r="E40" s="24"/>
    </row>
    <row r="41" spans="1:5" s="25" customFormat="1" ht="19.5" hidden="1">
      <c r="A41" s="52"/>
      <c r="B41" s="86" t="s">
        <v>84</v>
      </c>
      <c r="C41" s="86"/>
      <c r="D41" s="42"/>
      <c r="E41" s="24"/>
    </row>
    <row r="42" spans="1:5" s="25" customFormat="1" ht="19.5" hidden="1">
      <c r="A42" s="52"/>
      <c r="B42" s="86" t="s">
        <v>15</v>
      </c>
      <c r="C42" s="86"/>
      <c r="D42" s="42"/>
      <c r="E42" s="24"/>
    </row>
    <row r="43" spans="1:5" s="25" customFormat="1" ht="19.5" hidden="1">
      <c r="A43" s="52"/>
      <c r="B43" s="86" t="s">
        <v>31</v>
      </c>
      <c r="C43" s="86"/>
      <c r="D43" s="42"/>
      <c r="E43" s="24"/>
    </row>
    <row r="44" spans="1:5" s="25" customFormat="1" ht="24" customHeight="1" hidden="1">
      <c r="A44" s="52"/>
      <c r="B44" s="87" t="s">
        <v>68</v>
      </c>
      <c r="C44" s="88"/>
      <c r="D44" s="42"/>
      <c r="E44" s="24"/>
    </row>
    <row r="45" spans="1:5" s="25" customFormat="1" ht="24" customHeight="1" hidden="1">
      <c r="A45" s="52"/>
      <c r="B45" s="86" t="s">
        <v>74</v>
      </c>
      <c r="C45" s="86"/>
      <c r="D45" s="42"/>
      <c r="E45" s="24"/>
    </row>
    <row r="46" spans="1:5" s="25" customFormat="1" ht="24" customHeight="1">
      <c r="A46" s="21" t="s">
        <v>25</v>
      </c>
      <c r="B46" s="89" t="s">
        <v>67</v>
      </c>
      <c r="C46" s="89"/>
      <c r="D46" s="74">
        <f>D47+D68+D90+D111+D130+D149</f>
        <v>2425.16</v>
      </c>
      <c r="E46" s="24"/>
    </row>
    <row r="47" spans="1:5" s="25" customFormat="1" ht="18" customHeight="1">
      <c r="A47" s="21"/>
      <c r="B47" s="89" t="s">
        <v>72</v>
      </c>
      <c r="C47" s="89"/>
      <c r="D47" s="61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88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98</v>
      </c>
      <c r="D67" s="46"/>
      <c r="E67" s="32"/>
    </row>
    <row r="68" spans="1:5" s="33" customFormat="1" ht="21" customHeight="1">
      <c r="A68" s="21"/>
      <c r="B68" s="89" t="s">
        <v>1</v>
      </c>
      <c r="C68" s="89"/>
      <c r="D68" s="61">
        <f>SUM(D69:D89)</f>
        <v>2081.7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>
      <c r="A71" s="57"/>
      <c r="B71" s="50"/>
      <c r="C71" s="50" t="s">
        <v>30</v>
      </c>
      <c r="D71" s="46">
        <v>80.43</v>
      </c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>
      <c r="A76" s="57"/>
      <c r="B76" s="50"/>
      <c r="C76" s="50" t="s">
        <v>64</v>
      </c>
      <c r="D76" s="46">
        <v>2001.27</v>
      </c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 hidden="1">
      <c r="A82" s="57"/>
      <c r="B82" s="50"/>
      <c r="C82" s="50" t="s">
        <v>45</v>
      </c>
      <c r="D82" s="46"/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 hidden="1">
      <c r="A88" s="57"/>
      <c r="B88" s="50"/>
      <c r="C88" s="50" t="s">
        <v>0</v>
      </c>
      <c r="D88" s="46"/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89" t="s">
        <v>2</v>
      </c>
      <c r="C90" s="89"/>
      <c r="D90" s="61">
        <f>SUM(D91:D110)</f>
        <v>0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 hidden="1">
      <c r="A98" s="57"/>
      <c r="B98" s="58"/>
      <c r="C98" s="50" t="s">
        <v>64</v>
      </c>
      <c r="D98" s="46"/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 hidden="1">
      <c r="A102" s="57"/>
      <c r="B102" s="58"/>
      <c r="C102" s="50" t="s">
        <v>45</v>
      </c>
      <c r="D102" s="46"/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 hidden="1">
      <c r="A110" s="57"/>
      <c r="B110" s="58"/>
      <c r="C110" s="50" t="s">
        <v>60</v>
      </c>
      <c r="D110" s="46"/>
      <c r="E110" s="32"/>
    </row>
    <row r="111" spans="1:5" s="33" customFormat="1" ht="22.5" customHeight="1">
      <c r="A111" s="38"/>
      <c r="B111" s="89" t="s">
        <v>71</v>
      </c>
      <c r="C111" s="89"/>
      <c r="D111" s="61">
        <f>SUM(D112:D129)</f>
        <v>0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 hidden="1">
      <c r="A115" s="57"/>
      <c r="B115" s="50"/>
      <c r="C115" s="50" t="s">
        <v>74</v>
      </c>
      <c r="D115" s="46"/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 hidden="1">
      <c r="A119" s="57"/>
      <c r="B119" s="50"/>
      <c r="C119" s="50" t="s">
        <v>64</v>
      </c>
      <c r="D119" s="46"/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89" t="s">
        <v>85</v>
      </c>
      <c r="C130" s="89"/>
      <c r="D130" s="61">
        <f>SUM(D131:D148)</f>
        <v>343.46000000000004</v>
      </c>
      <c r="E130" s="32"/>
    </row>
    <row r="131" spans="1:5" s="25" customFormat="1" ht="18.75" customHeight="1" hidden="1">
      <c r="A131" s="57"/>
      <c r="B131" s="50"/>
      <c r="C131" s="50" t="s">
        <v>73</v>
      </c>
      <c r="D131" s="46"/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>
      <c r="A138" s="57"/>
      <c r="B138" s="50"/>
      <c r="C138" s="50" t="s">
        <v>64</v>
      </c>
      <c r="D138" s="46">
        <v>90.78</v>
      </c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 hidden="1">
      <c r="A142" s="57"/>
      <c r="B142" s="50"/>
      <c r="C142" s="50" t="s">
        <v>45</v>
      </c>
      <c r="D142" s="46"/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>
      <c r="A144" s="57"/>
      <c r="B144" s="50"/>
      <c r="C144" s="50" t="s">
        <v>86</v>
      </c>
      <c r="D144" s="46">
        <v>252.68</v>
      </c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89" t="s">
        <v>81</v>
      </c>
      <c r="C149" s="89"/>
      <c r="D149" s="61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29.25" customHeight="1">
      <c r="A151" s="90" t="s">
        <v>56</v>
      </c>
      <c r="B151" s="93"/>
      <c r="C151" s="94"/>
      <c r="D151" s="45"/>
      <c r="E151" s="32"/>
    </row>
    <row r="152" spans="1:5" s="25" customFormat="1" ht="18.75" customHeight="1" hidden="1">
      <c r="A152" s="91"/>
      <c r="B152" s="93"/>
      <c r="C152" s="94"/>
      <c r="D152" s="45"/>
      <c r="E152" s="24"/>
    </row>
    <row r="153" spans="1:5" s="25" customFormat="1" ht="21" customHeight="1" hidden="1">
      <c r="A153" s="91"/>
      <c r="B153" s="93"/>
      <c r="C153" s="94"/>
      <c r="D153" s="45"/>
      <c r="E153" s="24"/>
    </row>
    <row r="154" spans="1:5" s="25" customFormat="1" ht="22.5" customHeight="1" hidden="1">
      <c r="A154" s="92"/>
      <c r="B154" s="93"/>
      <c r="C154" s="94"/>
      <c r="D154" s="45"/>
      <c r="E154" s="24"/>
    </row>
    <row r="155" spans="1:6" s="25" customFormat="1" ht="22.5" customHeight="1">
      <c r="A155" s="52" t="s">
        <v>22</v>
      </c>
      <c r="B155" s="79" t="s">
        <v>57</v>
      </c>
      <c r="C155" s="79"/>
      <c r="D155" s="40">
        <f>D159+D174+D181+D196+D224+D230+D240+D249+D211+D254+D263+D274+D202+D204+D243+D256</f>
        <v>421905.56000000006</v>
      </c>
      <c r="E155" s="24"/>
      <c r="F155" s="63"/>
    </row>
    <row r="156" spans="1:6" s="25" customFormat="1" ht="21.75" customHeight="1">
      <c r="A156" s="90" t="s">
        <v>15</v>
      </c>
      <c r="B156" s="95" t="s">
        <v>96</v>
      </c>
      <c r="C156" s="96"/>
      <c r="D156" s="42">
        <v>1895</v>
      </c>
      <c r="E156" s="59"/>
      <c r="F156" s="63"/>
    </row>
    <row r="157" spans="1:6" s="25" customFormat="1" ht="22.5" customHeight="1" hidden="1">
      <c r="A157" s="91"/>
      <c r="B157" s="95"/>
      <c r="C157" s="96"/>
      <c r="D157" s="42"/>
      <c r="E157" s="59"/>
      <c r="F157" s="63"/>
    </row>
    <row r="158" spans="1:7" s="25" customFormat="1" ht="31.5" customHeight="1">
      <c r="A158" s="91"/>
      <c r="B158" s="95" t="s">
        <v>110</v>
      </c>
      <c r="C158" s="96"/>
      <c r="D158" s="42">
        <v>3407</v>
      </c>
      <c r="E158" s="59"/>
      <c r="G158" s="63"/>
    </row>
    <row r="159" spans="1:5" s="25" customFormat="1" ht="23.25" customHeight="1">
      <c r="A159" s="92"/>
      <c r="B159" s="97" t="s">
        <v>97</v>
      </c>
      <c r="C159" s="98"/>
      <c r="D159" s="61">
        <f>D158+D156+D157</f>
        <v>5302</v>
      </c>
      <c r="E159" s="59"/>
    </row>
    <row r="160" spans="1:4" s="26" customFormat="1" ht="18.75">
      <c r="A160" s="90" t="s">
        <v>93</v>
      </c>
      <c r="B160" s="95" t="s">
        <v>43</v>
      </c>
      <c r="C160" s="96"/>
      <c r="D160" s="29">
        <v>104</v>
      </c>
    </row>
    <row r="161" spans="1:4" s="26" customFormat="1" ht="24" customHeight="1">
      <c r="A161" s="101"/>
      <c r="B161" s="95" t="s">
        <v>44</v>
      </c>
      <c r="C161" s="96"/>
      <c r="D161" s="29">
        <v>596.7</v>
      </c>
    </row>
    <row r="162" spans="1:4" s="26" customFormat="1" ht="24" customHeight="1">
      <c r="A162" s="101"/>
      <c r="B162" s="95" t="s">
        <v>103</v>
      </c>
      <c r="C162" s="96"/>
      <c r="D162" s="29">
        <v>2773</v>
      </c>
    </row>
    <row r="163" spans="1:4" s="26" customFormat="1" ht="24" customHeight="1">
      <c r="A163" s="101"/>
      <c r="B163" s="95" t="s">
        <v>114</v>
      </c>
      <c r="C163" s="96"/>
      <c r="D163" s="29">
        <v>99500</v>
      </c>
    </row>
    <row r="164" spans="1:4" s="26" customFormat="1" ht="27" customHeight="1">
      <c r="A164" s="101"/>
      <c r="B164" s="95" t="s">
        <v>115</v>
      </c>
      <c r="C164" s="96"/>
      <c r="D164" s="29">
        <v>1100</v>
      </c>
    </row>
    <row r="165" spans="1:4" s="26" customFormat="1" ht="27.75" customHeight="1">
      <c r="A165" s="101"/>
      <c r="B165" s="95" t="s">
        <v>94</v>
      </c>
      <c r="C165" s="96"/>
      <c r="D165" s="29">
        <v>1261.2</v>
      </c>
    </row>
    <row r="166" spans="1:4" s="26" customFormat="1" ht="18.75">
      <c r="A166" s="101"/>
      <c r="B166" s="95" t="s">
        <v>116</v>
      </c>
      <c r="C166" s="96"/>
      <c r="D166" s="29">
        <v>6000</v>
      </c>
    </row>
    <row r="167" spans="1:4" s="26" customFormat="1" ht="27.75" customHeight="1">
      <c r="A167" s="101"/>
      <c r="B167" s="95" t="s">
        <v>117</v>
      </c>
      <c r="C167" s="96"/>
      <c r="D167" s="29">
        <v>4465</v>
      </c>
    </row>
    <row r="168" spans="1:4" s="26" customFormat="1" ht="22.5" customHeight="1">
      <c r="A168" s="101"/>
      <c r="B168" s="95" t="s">
        <v>118</v>
      </c>
      <c r="C168" s="96"/>
      <c r="D168" s="29">
        <v>4000</v>
      </c>
    </row>
    <row r="169" spans="1:4" s="26" customFormat="1" ht="22.5" customHeight="1">
      <c r="A169" s="101"/>
      <c r="B169" s="95" t="s">
        <v>119</v>
      </c>
      <c r="C169" s="96"/>
      <c r="D169" s="29">
        <v>695</v>
      </c>
    </row>
    <row r="170" spans="1:4" s="26" customFormat="1" ht="22.5" customHeight="1">
      <c r="A170" s="101"/>
      <c r="B170" s="95" t="s">
        <v>120</v>
      </c>
      <c r="C170" s="96"/>
      <c r="D170" s="29">
        <v>331</v>
      </c>
    </row>
    <row r="171" spans="1:4" s="26" customFormat="1" ht="22.5" customHeight="1" hidden="1">
      <c r="A171" s="101"/>
      <c r="B171" s="95"/>
      <c r="C171" s="96"/>
      <c r="D171" s="29"/>
    </row>
    <row r="172" spans="1:4" s="26" customFormat="1" ht="22.5" customHeight="1" hidden="1">
      <c r="A172" s="101"/>
      <c r="B172" s="95"/>
      <c r="C172" s="96"/>
      <c r="D172" s="29"/>
    </row>
    <row r="173" spans="1:4" s="26" customFormat="1" ht="22.5" customHeight="1" hidden="1">
      <c r="A173" s="101"/>
      <c r="B173" s="95"/>
      <c r="C173" s="96"/>
      <c r="D173" s="29"/>
    </row>
    <row r="174" spans="1:8" s="26" customFormat="1" ht="19.5">
      <c r="A174" s="102"/>
      <c r="B174" s="97" t="s">
        <v>97</v>
      </c>
      <c r="C174" s="98"/>
      <c r="D174" s="62">
        <f>SUM(D160:D170)</f>
        <v>120825.9</v>
      </c>
      <c r="F174" s="28"/>
      <c r="H174" s="28"/>
    </row>
    <row r="175" spans="1:4" s="26" customFormat="1" ht="22.5" customHeight="1">
      <c r="A175" s="90" t="s">
        <v>45</v>
      </c>
      <c r="B175" s="99" t="s">
        <v>121</v>
      </c>
      <c r="C175" s="100"/>
      <c r="D175" s="29">
        <v>136</v>
      </c>
    </row>
    <row r="176" spans="1:4" s="26" customFormat="1" ht="22.5" customHeight="1">
      <c r="A176" s="91"/>
      <c r="B176" s="99" t="s">
        <v>122</v>
      </c>
      <c r="C176" s="100"/>
      <c r="D176" s="29">
        <v>2000</v>
      </c>
    </row>
    <row r="177" spans="1:4" s="26" customFormat="1" ht="40.5" customHeight="1" hidden="1">
      <c r="A177" s="91"/>
      <c r="B177" s="99"/>
      <c r="C177" s="100"/>
      <c r="D177" s="29"/>
    </row>
    <row r="178" spans="1:4" s="26" customFormat="1" ht="18.75" hidden="1">
      <c r="A178" s="91"/>
      <c r="B178" s="95"/>
      <c r="C178" s="96"/>
      <c r="D178" s="29"/>
    </row>
    <row r="179" spans="1:4" s="26" customFormat="1" ht="18.75" hidden="1">
      <c r="A179" s="91"/>
      <c r="B179" s="95"/>
      <c r="C179" s="96"/>
      <c r="D179" s="29"/>
    </row>
    <row r="180" spans="1:4" s="26" customFormat="1" ht="18.75" hidden="1">
      <c r="A180" s="91"/>
      <c r="B180" s="95"/>
      <c r="C180" s="96"/>
      <c r="D180" s="29"/>
    </row>
    <row r="181" spans="1:6" s="26" customFormat="1" ht="18" customHeight="1">
      <c r="A181" s="92"/>
      <c r="B181" s="97" t="s">
        <v>97</v>
      </c>
      <c r="C181" s="98"/>
      <c r="D181" s="62">
        <f>SUM(D175:D180)</f>
        <v>2136</v>
      </c>
      <c r="F181" s="28"/>
    </row>
    <row r="182" spans="1:4" s="26" customFormat="1" ht="18.75">
      <c r="A182" s="79" t="s">
        <v>64</v>
      </c>
      <c r="B182" s="95" t="s">
        <v>44</v>
      </c>
      <c r="C182" s="96"/>
      <c r="D182" s="29">
        <f>60+60+420</f>
        <v>540</v>
      </c>
    </row>
    <row r="183" spans="1:4" s="26" customFormat="1" ht="35.25" customHeight="1">
      <c r="A183" s="79"/>
      <c r="B183" s="95" t="s">
        <v>127</v>
      </c>
      <c r="C183" s="96"/>
      <c r="D183" s="29">
        <v>414</v>
      </c>
    </row>
    <row r="184" spans="1:4" s="26" customFormat="1" ht="42" customHeight="1">
      <c r="A184" s="79"/>
      <c r="B184" s="95" t="s">
        <v>128</v>
      </c>
      <c r="C184" s="96"/>
      <c r="D184" s="29">
        <v>132</v>
      </c>
    </row>
    <row r="185" spans="1:4" s="26" customFormat="1" ht="39" customHeight="1">
      <c r="A185" s="79"/>
      <c r="B185" s="95" t="s">
        <v>129</v>
      </c>
      <c r="C185" s="96"/>
      <c r="D185" s="29">
        <v>18200</v>
      </c>
    </row>
    <row r="186" spans="1:4" s="26" customFormat="1" ht="30" customHeight="1">
      <c r="A186" s="79"/>
      <c r="B186" s="95" t="s">
        <v>130</v>
      </c>
      <c r="C186" s="96"/>
      <c r="D186" s="65">
        <v>205.04</v>
      </c>
    </row>
    <row r="187" spans="1:4" s="26" customFormat="1" ht="25.5" customHeight="1">
      <c r="A187" s="79"/>
      <c r="B187" s="95" t="s">
        <v>131</v>
      </c>
      <c r="C187" s="96"/>
      <c r="D187" s="65">
        <v>8014.5</v>
      </c>
    </row>
    <row r="188" spans="1:4" s="26" customFormat="1" ht="41.25" customHeight="1">
      <c r="A188" s="79"/>
      <c r="B188" s="95" t="s">
        <v>132</v>
      </c>
      <c r="C188" s="96"/>
      <c r="D188" s="65">
        <v>377</v>
      </c>
    </row>
    <row r="189" spans="1:4" s="26" customFormat="1" ht="37.5" customHeight="1">
      <c r="A189" s="79"/>
      <c r="B189" s="95" t="s">
        <v>133</v>
      </c>
      <c r="C189" s="96"/>
      <c r="D189" s="65">
        <v>1954</v>
      </c>
    </row>
    <row r="190" spans="1:4" s="26" customFormat="1" ht="18.75">
      <c r="A190" s="79"/>
      <c r="B190" s="95" t="s">
        <v>137</v>
      </c>
      <c r="C190" s="96"/>
      <c r="D190" s="65">
        <v>42830</v>
      </c>
    </row>
    <row r="191" spans="1:4" s="26" customFormat="1" ht="18.75">
      <c r="A191" s="79"/>
      <c r="B191" s="95" t="s">
        <v>134</v>
      </c>
      <c r="C191" s="96"/>
      <c r="D191" s="65">
        <v>4000</v>
      </c>
    </row>
    <row r="192" spans="1:4" s="26" customFormat="1" ht="18.75">
      <c r="A192" s="79"/>
      <c r="B192" s="95" t="s">
        <v>135</v>
      </c>
      <c r="C192" s="96"/>
      <c r="D192" s="65">
        <v>191700</v>
      </c>
    </row>
    <row r="193" spans="1:4" s="26" customFormat="1" ht="18.75" hidden="1">
      <c r="A193" s="79"/>
      <c r="B193" s="95"/>
      <c r="C193" s="96"/>
      <c r="D193" s="65"/>
    </row>
    <row r="194" spans="1:4" s="26" customFormat="1" ht="18.75" hidden="1">
      <c r="A194" s="79"/>
      <c r="B194" s="95"/>
      <c r="C194" s="96"/>
      <c r="D194" s="65"/>
    </row>
    <row r="195" spans="1:4" s="26" customFormat="1" ht="18.75" hidden="1">
      <c r="A195" s="79"/>
      <c r="B195" s="95"/>
      <c r="C195" s="96"/>
      <c r="D195" s="65"/>
    </row>
    <row r="196" spans="1:7" s="26" customFormat="1" ht="19.5">
      <c r="A196" s="79"/>
      <c r="B196" s="97" t="s">
        <v>97</v>
      </c>
      <c r="C196" s="98"/>
      <c r="D196" s="71">
        <f>SUM(D182:D195)</f>
        <v>268366.54000000004</v>
      </c>
      <c r="G196" s="28"/>
    </row>
    <row r="197" spans="1:4" s="26" customFormat="1" ht="38.25" customHeight="1" hidden="1">
      <c r="A197" s="79" t="s">
        <v>18</v>
      </c>
      <c r="B197" s="99"/>
      <c r="C197" s="100"/>
      <c r="D197" s="65"/>
    </row>
    <row r="198" spans="1:4" s="26" customFormat="1" ht="21" customHeight="1" hidden="1">
      <c r="A198" s="79"/>
      <c r="B198" s="99"/>
      <c r="C198" s="100"/>
      <c r="D198" s="65"/>
    </row>
    <row r="199" spans="1:4" s="26" customFormat="1" ht="63.75" customHeight="1" hidden="1">
      <c r="A199" s="79"/>
      <c r="B199" s="95"/>
      <c r="C199" s="96"/>
      <c r="D199" s="65"/>
    </row>
    <row r="200" spans="1:4" s="26" customFormat="1" ht="18.75" hidden="1">
      <c r="A200" s="79"/>
      <c r="B200" s="95"/>
      <c r="C200" s="96"/>
      <c r="D200" s="65"/>
    </row>
    <row r="201" spans="1:4" s="26" customFormat="1" ht="23.25" customHeight="1" hidden="1">
      <c r="A201" s="79"/>
      <c r="B201" s="95"/>
      <c r="C201" s="96"/>
      <c r="D201" s="65"/>
    </row>
    <row r="202" spans="1:6" s="26" customFormat="1" ht="19.5" hidden="1">
      <c r="A202" s="79"/>
      <c r="B202" s="97" t="s">
        <v>97</v>
      </c>
      <c r="C202" s="98"/>
      <c r="D202" s="71">
        <f>D197+D198+D199+D200+D201</f>
        <v>0</v>
      </c>
      <c r="F202" s="28"/>
    </row>
    <row r="203" spans="1:4" s="26" customFormat="1" ht="18.75" hidden="1">
      <c r="A203" s="103" t="s">
        <v>102</v>
      </c>
      <c r="B203" s="99"/>
      <c r="C203" s="100"/>
      <c r="D203" s="65"/>
    </row>
    <row r="204" spans="1:4" s="26" customFormat="1" ht="19.5" hidden="1">
      <c r="A204" s="104"/>
      <c r="B204" s="97" t="s">
        <v>97</v>
      </c>
      <c r="C204" s="98"/>
      <c r="D204" s="71">
        <f>D203</f>
        <v>0</v>
      </c>
    </row>
    <row r="205" spans="1:4" s="26" customFormat="1" ht="18.75">
      <c r="A205" s="79" t="s">
        <v>59</v>
      </c>
      <c r="B205" s="95" t="s">
        <v>91</v>
      </c>
      <c r="C205" s="96"/>
      <c r="D205" s="65">
        <v>4000</v>
      </c>
    </row>
    <row r="206" spans="1:4" s="26" customFormat="1" ht="24" customHeight="1">
      <c r="A206" s="79"/>
      <c r="B206" s="95" t="s">
        <v>108</v>
      </c>
      <c r="C206" s="96"/>
      <c r="D206" s="65">
        <v>5000</v>
      </c>
    </row>
    <row r="207" spans="1:4" s="26" customFormat="1" ht="18.75">
      <c r="A207" s="79"/>
      <c r="B207" s="95" t="s">
        <v>109</v>
      </c>
      <c r="C207" s="96"/>
      <c r="D207" s="65">
        <v>1700</v>
      </c>
    </row>
    <row r="208" spans="1:4" s="26" customFormat="1" ht="37.5" customHeight="1" hidden="1">
      <c r="A208" s="79"/>
      <c r="B208" s="95"/>
      <c r="C208" s="96"/>
      <c r="D208" s="65"/>
    </row>
    <row r="209" spans="1:4" s="26" customFormat="1" ht="26.25" customHeight="1" hidden="1">
      <c r="A209" s="79"/>
      <c r="B209" s="95"/>
      <c r="C209" s="96"/>
      <c r="D209" s="65"/>
    </row>
    <row r="210" spans="1:4" s="26" customFormat="1" ht="26.25" customHeight="1" hidden="1">
      <c r="A210" s="79"/>
      <c r="B210" s="95"/>
      <c r="C210" s="96"/>
      <c r="D210" s="65"/>
    </row>
    <row r="211" spans="1:6" s="26" customFormat="1" ht="19.5">
      <c r="A211" s="79"/>
      <c r="B211" s="97" t="s">
        <v>97</v>
      </c>
      <c r="C211" s="98"/>
      <c r="D211" s="71">
        <f>SUM(D205:D210)</f>
        <v>10700</v>
      </c>
      <c r="F211" s="28"/>
    </row>
    <row r="212" spans="1:4" s="26" customFormat="1" ht="30" customHeight="1">
      <c r="A212" s="90" t="s">
        <v>69</v>
      </c>
      <c r="B212" s="95" t="s">
        <v>123</v>
      </c>
      <c r="C212" s="96"/>
      <c r="D212" s="72">
        <v>2228.12</v>
      </c>
    </row>
    <row r="213" spans="1:4" s="26" customFormat="1" ht="18.75">
      <c r="A213" s="91"/>
      <c r="B213" s="95" t="s">
        <v>124</v>
      </c>
      <c r="C213" s="96"/>
      <c r="D213" s="65">
        <v>3080</v>
      </c>
    </row>
    <row r="214" spans="1:4" s="26" customFormat="1" ht="18.75">
      <c r="A214" s="91"/>
      <c r="B214" s="95" t="s">
        <v>125</v>
      </c>
      <c r="C214" s="96"/>
      <c r="D214" s="65">
        <v>2223</v>
      </c>
    </row>
    <row r="215" spans="1:4" s="26" customFormat="1" ht="18.75">
      <c r="A215" s="91"/>
      <c r="B215" s="95" t="s">
        <v>126</v>
      </c>
      <c r="C215" s="96"/>
      <c r="D215" s="65">
        <v>2650</v>
      </c>
    </row>
    <row r="216" spans="1:4" s="26" customFormat="1" ht="18.75">
      <c r="A216" s="91"/>
      <c r="B216" s="95" t="s">
        <v>96</v>
      </c>
      <c r="C216" s="96"/>
      <c r="D216" s="65">
        <v>280</v>
      </c>
    </row>
    <row r="217" spans="1:4" s="26" customFormat="1" ht="18.75" hidden="1">
      <c r="A217" s="91"/>
      <c r="B217" s="95"/>
      <c r="C217" s="96"/>
      <c r="D217" s="65"/>
    </row>
    <row r="218" spans="1:4" s="26" customFormat="1" ht="21" customHeight="1" hidden="1">
      <c r="A218" s="91"/>
      <c r="B218" s="95"/>
      <c r="C218" s="96"/>
      <c r="D218" s="65"/>
    </row>
    <row r="219" spans="1:4" s="26" customFormat="1" ht="21" customHeight="1" hidden="1">
      <c r="A219" s="91"/>
      <c r="B219" s="95"/>
      <c r="C219" s="96"/>
      <c r="D219" s="65"/>
    </row>
    <row r="220" spans="1:4" s="26" customFormat="1" ht="21" customHeight="1" hidden="1">
      <c r="A220" s="91"/>
      <c r="B220" s="95"/>
      <c r="C220" s="96"/>
      <c r="D220" s="65"/>
    </row>
    <row r="221" spans="1:4" s="26" customFormat="1" ht="21" customHeight="1" hidden="1">
      <c r="A221" s="91"/>
      <c r="B221" s="95"/>
      <c r="C221" s="96"/>
      <c r="D221" s="65"/>
    </row>
    <row r="222" spans="1:4" s="26" customFormat="1" ht="21" customHeight="1" hidden="1">
      <c r="A222" s="91"/>
      <c r="B222" s="95"/>
      <c r="C222" s="96"/>
      <c r="D222" s="65"/>
    </row>
    <row r="223" spans="1:4" s="26" customFormat="1" ht="17.25" customHeight="1" hidden="1">
      <c r="A223" s="91"/>
      <c r="B223" s="95"/>
      <c r="C223" s="96"/>
      <c r="D223" s="65"/>
    </row>
    <row r="224" spans="1:4" s="26" customFormat="1" ht="19.5">
      <c r="A224" s="92"/>
      <c r="B224" s="97" t="s">
        <v>97</v>
      </c>
      <c r="C224" s="98"/>
      <c r="D224" s="71">
        <f>SUM(D212:D223)</f>
        <v>10461.119999999999</v>
      </c>
    </row>
    <row r="225" spans="1:6" s="26" customFormat="1" ht="23.25" customHeight="1">
      <c r="A225" s="90" t="s">
        <v>101</v>
      </c>
      <c r="B225" s="95" t="s">
        <v>111</v>
      </c>
      <c r="C225" s="96"/>
      <c r="D225" s="65">
        <v>824</v>
      </c>
      <c r="F225" s="28"/>
    </row>
    <row r="226" spans="1:4" s="26" customFormat="1" ht="18.75">
      <c r="A226" s="91"/>
      <c r="B226" s="95" t="s">
        <v>112</v>
      </c>
      <c r="C226" s="96"/>
      <c r="D226" s="65">
        <v>1710</v>
      </c>
    </row>
    <row r="227" spans="1:4" s="26" customFormat="1" ht="25.5" customHeight="1">
      <c r="A227" s="91"/>
      <c r="B227" s="95" t="s">
        <v>113</v>
      </c>
      <c r="C227" s="96"/>
      <c r="D227" s="65">
        <v>1580</v>
      </c>
    </row>
    <row r="228" spans="1:4" s="26" customFormat="1" ht="24" customHeight="1" hidden="1">
      <c r="A228" s="91"/>
      <c r="B228" s="95"/>
      <c r="C228" s="96"/>
      <c r="D228" s="65"/>
    </row>
    <row r="229" spans="1:4" s="26" customFormat="1" ht="18.75" hidden="1">
      <c r="A229" s="91"/>
      <c r="B229" s="95"/>
      <c r="C229" s="96"/>
      <c r="D229" s="65"/>
    </row>
    <row r="230" spans="1:7" s="26" customFormat="1" ht="21.75" customHeight="1">
      <c r="A230" s="92"/>
      <c r="B230" s="97" t="s">
        <v>97</v>
      </c>
      <c r="C230" s="98"/>
      <c r="D230" s="71">
        <f>D226+D225+D227+D228+D229</f>
        <v>4114</v>
      </c>
      <c r="G230" s="28"/>
    </row>
    <row r="231" spans="1:4" s="26" customFormat="1" ht="18" customHeight="1" hidden="1">
      <c r="A231" s="90" t="s">
        <v>66</v>
      </c>
      <c r="B231" s="95"/>
      <c r="C231" s="96"/>
      <c r="D231" s="65"/>
    </row>
    <row r="232" spans="1:4" s="26" customFormat="1" ht="21" customHeight="1" hidden="1">
      <c r="A232" s="91"/>
      <c r="B232" s="95"/>
      <c r="C232" s="105"/>
      <c r="D232" s="65"/>
    </row>
    <row r="233" spans="1:4" s="26" customFormat="1" ht="21" customHeight="1" hidden="1">
      <c r="A233" s="91"/>
      <c r="B233" s="95"/>
      <c r="C233" s="96"/>
      <c r="D233" s="65"/>
    </row>
    <row r="234" spans="1:4" s="26" customFormat="1" ht="22.5" customHeight="1" hidden="1">
      <c r="A234" s="91"/>
      <c r="B234" s="95"/>
      <c r="C234" s="96"/>
      <c r="D234" s="65"/>
    </row>
    <row r="235" spans="1:4" s="26" customFormat="1" ht="23.25" customHeight="1" hidden="1">
      <c r="A235" s="91"/>
      <c r="B235" s="95"/>
      <c r="C235" s="96"/>
      <c r="D235" s="65"/>
    </row>
    <row r="236" spans="1:4" s="26" customFormat="1" ht="23.25" customHeight="1" hidden="1">
      <c r="A236" s="91"/>
      <c r="B236" s="95"/>
      <c r="C236" s="105"/>
      <c r="D236" s="65"/>
    </row>
    <row r="237" spans="1:4" s="26" customFormat="1" ht="22.5" customHeight="1" hidden="1">
      <c r="A237" s="91"/>
      <c r="B237" s="95"/>
      <c r="C237" s="105"/>
      <c r="D237" s="65"/>
    </row>
    <row r="238" spans="1:4" s="26" customFormat="1" ht="22.5" customHeight="1" hidden="1">
      <c r="A238" s="91"/>
      <c r="B238" s="95"/>
      <c r="C238" s="105"/>
      <c r="D238" s="65"/>
    </row>
    <row r="239" spans="1:4" s="26" customFormat="1" ht="22.5" customHeight="1" hidden="1">
      <c r="A239" s="91"/>
      <c r="B239" s="95"/>
      <c r="C239" s="105"/>
      <c r="D239" s="65"/>
    </row>
    <row r="240" spans="1:4" s="26" customFormat="1" ht="19.5" hidden="1">
      <c r="A240" s="92"/>
      <c r="B240" s="97" t="s">
        <v>97</v>
      </c>
      <c r="C240" s="98"/>
      <c r="D240" s="71">
        <f>SUM(D231:D238)</f>
        <v>0</v>
      </c>
    </row>
    <row r="241" spans="1:4" s="26" customFormat="1" ht="20.25" customHeight="1" hidden="1">
      <c r="A241" s="90" t="s">
        <v>101</v>
      </c>
      <c r="B241" s="99"/>
      <c r="C241" s="100"/>
      <c r="D241" s="65"/>
    </row>
    <row r="242" spans="1:4" s="26" customFormat="1" ht="21" customHeight="1" hidden="1">
      <c r="A242" s="91"/>
      <c r="B242" s="99"/>
      <c r="C242" s="100"/>
      <c r="D242" s="65"/>
    </row>
    <row r="243" spans="1:4" s="26" customFormat="1" ht="20.25" customHeight="1" hidden="1">
      <c r="A243" s="92"/>
      <c r="B243" s="97" t="s">
        <v>97</v>
      </c>
      <c r="C243" s="98"/>
      <c r="D243" s="71">
        <f>D241+D242</f>
        <v>0</v>
      </c>
    </row>
    <row r="244" spans="1:4" s="26" customFormat="1" ht="18.75" hidden="1">
      <c r="A244" s="90" t="s">
        <v>63</v>
      </c>
      <c r="B244" s="99"/>
      <c r="C244" s="100"/>
      <c r="D244" s="65"/>
    </row>
    <row r="245" spans="1:4" s="26" customFormat="1" ht="18.75" hidden="1">
      <c r="A245" s="91"/>
      <c r="B245" s="95"/>
      <c r="C245" s="105"/>
      <c r="D245" s="65"/>
    </row>
    <row r="246" spans="1:4" s="26" customFormat="1" ht="39.75" customHeight="1" hidden="1">
      <c r="A246" s="91"/>
      <c r="B246" s="95"/>
      <c r="C246" s="105"/>
      <c r="D246" s="65"/>
    </row>
    <row r="247" spans="1:4" s="26" customFormat="1" ht="18.75" hidden="1">
      <c r="A247" s="91"/>
      <c r="B247" s="95"/>
      <c r="C247" s="105"/>
      <c r="D247" s="65"/>
    </row>
    <row r="248" spans="1:4" s="26" customFormat="1" ht="18.75" hidden="1">
      <c r="A248" s="91"/>
      <c r="B248" s="95"/>
      <c r="C248" s="105"/>
      <c r="D248" s="65"/>
    </row>
    <row r="249" spans="1:4" s="26" customFormat="1" ht="18.75" customHeight="1" hidden="1">
      <c r="A249" s="92"/>
      <c r="B249" s="97" t="s">
        <v>97</v>
      </c>
      <c r="C249" s="98"/>
      <c r="D249" s="71">
        <f>SUM(D244:D248)</f>
        <v>0</v>
      </c>
    </row>
    <row r="250" spans="1:4" s="26" customFormat="1" ht="19.5" customHeight="1" hidden="1">
      <c r="A250" s="90" t="s">
        <v>60</v>
      </c>
      <c r="B250" s="95"/>
      <c r="C250" s="96"/>
      <c r="D250" s="65"/>
    </row>
    <row r="251" spans="1:4" s="26" customFormat="1" ht="19.5" customHeight="1" hidden="1">
      <c r="A251" s="91"/>
      <c r="B251" s="99"/>
      <c r="C251" s="100"/>
      <c r="D251" s="65"/>
    </row>
    <row r="252" spans="1:4" s="26" customFormat="1" ht="23.25" customHeight="1" hidden="1">
      <c r="A252" s="91"/>
      <c r="B252" s="95"/>
      <c r="C252" s="96"/>
      <c r="D252" s="65"/>
    </row>
    <row r="253" spans="1:4" s="26" customFormat="1" ht="42.75" customHeight="1" hidden="1">
      <c r="A253" s="91"/>
      <c r="B253" s="95"/>
      <c r="C253" s="96"/>
      <c r="D253" s="65"/>
    </row>
    <row r="254" spans="1:4" s="26" customFormat="1" ht="18" customHeight="1" hidden="1">
      <c r="A254" s="92"/>
      <c r="B254" s="97" t="s">
        <v>97</v>
      </c>
      <c r="C254" s="98"/>
      <c r="D254" s="71">
        <f>D250+D251+D252+D253</f>
        <v>0</v>
      </c>
    </row>
    <row r="255" spans="1:4" s="26" customFormat="1" ht="57.75" customHeight="1" hidden="1">
      <c r="A255" s="52"/>
      <c r="B255" s="95"/>
      <c r="C255" s="105"/>
      <c r="D255" s="65"/>
    </row>
    <row r="256" spans="1:4" s="26" customFormat="1" ht="24.75" customHeight="1" hidden="1">
      <c r="A256" s="52"/>
      <c r="B256" s="97" t="s">
        <v>97</v>
      </c>
      <c r="C256" s="98"/>
      <c r="D256" s="71">
        <f>D255</f>
        <v>0</v>
      </c>
    </row>
    <row r="257" spans="1:4" s="26" customFormat="1" ht="18.75" hidden="1">
      <c r="A257" s="52"/>
      <c r="B257" s="95"/>
      <c r="C257" s="96"/>
      <c r="D257" s="65"/>
    </row>
    <row r="258" spans="1:4" s="26" customFormat="1" ht="39.75" customHeight="1" hidden="1">
      <c r="A258" s="52"/>
      <c r="B258" s="95"/>
      <c r="C258" s="96"/>
      <c r="D258" s="65"/>
    </row>
    <row r="259" spans="1:7" s="26" customFormat="1" ht="65.25" customHeight="1" hidden="1">
      <c r="A259" s="52"/>
      <c r="B259" s="95"/>
      <c r="C259" s="96"/>
      <c r="D259" s="65"/>
      <c r="G259" s="28"/>
    </row>
    <row r="260" spans="1:4" s="26" customFormat="1" ht="41.25" customHeight="1" hidden="1">
      <c r="A260" s="52"/>
      <c r="B260" s="95"/>
      <c r="C260" s="96"/>
      <c r="D260" s="65"/>
    </row>
    <row r="261" spans="1:4" s="26" customFormat="1" ht="9" customHeight="1" hidden="1">
      <c r="A261" s="52"/>
      <c r="B261" s="106"/>
      <c r="C261" s="107"/>
      <c r="D261" s="65"/>
    </row>
    <row r="262" spans="1:4" s="26" customFormat="1" ht="33.75" customHeight="1" hidden="1">
      <c r="A262" s="52"/>
      <c r="B262" s="95"/>
      <c r="C262" s="96"/>
      <c r="D262" s="65"/>
    </row>
    <row r="263" spans="1:4" s="26" customFormat="1" ht="19.5" hidden="1">
      <c r="A263" s="52"/>
      <c r="B263" s="108"/>
      <c r="C263" s="109"/>
      <c r="D263" s="71"/>
    </row>
    <row r="264" spans="1:4" s="26" customFormat="1" ht="18.75" hidden="1">
      <c r="A264" s="90" t="s">
        <v>12</v>
      </c>
      <c r="B264" s="99"/>
      <c r="C264" s="100"/>
      <c r="D264" s="65"/>
    </row>
    <row r="265" spans="1:4" s="26" customFormat="1" ht="18.75" hidden="1">
      <c r="A265" s="91"/>
      <c r="B265" s="95"/>
      <c r="C265" s="96"/>
      <c r="D265" s="65"/>
    </row>
    <row r="266" spans="1:4" s="26" customFormat="1" ht="18.75" hidden="1">
      <c r="A266" s="91"/>
      <c r="B266" s="95"/>
      <c r="C266" s="96"/>
      <c r="D266" s="65"/>
    </row>
    <row r="267" spans="1:4" s="26" customFormat="1" ht="18.75" customHeight="1" hidden="1">
      <c r="A267" s="91"/>
      <c r="B267" s="95"/>
      <c r="C267" s="96"/>
      <c r="D267" s="65"/>
    </row>
    <row r="268" spans="1:4" s="26" customFormat="1" ht="18.75" hidden="1">
      <c r="A268" s="91"/>
      <c r="B268" s="95"/>
      <c r="C268" s="96"/>
      <c r="D268" s="65"/>
    </row>
    <row r="269" spans="1:4" s="26" customFormat="1" ht="18.75" customHeight="1" hidden="1">
      <c r="A269" s="64"/>
      <c r="B269" s="95"/>
      <c r="C269" s="96"/>
      <c r="D269" s="65"/>
    </row>
    <row r="270" spans="1:4" s="26" customFormat="1" ht="18.75" hidden="1">
      <c r="A270" s="64"/>
      <c r="B270" s="95"/>
      <c r="C270" s="96"/>
      <c r="D270" s="65"/>
    </row>
    <row r="271" spans="1:4" s="26" customFormat="1" ht="18.75" hidden="1">
      <c r="A271" s="64"/>
      <c r="B271" s="95"/>
      <c r="C271" s="96"/>
      <c r="D271" s="65"/>
    </row>
    <row r="272" spans="1:4" s="26" customFormat="1" ht="18.75" hidden="1">
      <c r="A272" s="64"/>
      <c r="B272" s="95"/>
      <c r="C272" s="96"/>
      <c r="D272" s="65"/>
    </row>
    <row r="273" spans="1:4" s="26" customFormat="1" ht="18.75" hidden="1">
      <c r="A273" s="41"/>
      <c r="B273" s="95"/>
      <c r="C273" s="96"/>
      <c r="D273" s="65"/>
    </row>
    <row r="274" spans="1:4" s="26" customFormat="1" ht="19.5" hidden="1">
      <c r="A274" s="21"/>
      <c r="B274" s="97" t="s">
        <v>97</v>
      </c>
      <c r="C274" s="98"/>
      <c r="D274" s="71">
        <f>SUM(D264:D273)</f>
        <v>0</v>
      </c>
    </row>
    <row r="275" spans="1:7" s="26" customFormat="1" ht="19.5" customHeight="1">
      <c r="A275" s="21"/>
      <c r="B275" s="112" t="s">
        <v>19</v>
      </c>
      <c r="C275" s="113"/>
      <c r="D275" s="73">
        <f>D155+D10</f>
        <v>1206302.86</v>
      </c>
      <c r="E275" s="27"/>
      <c r="F275" s="28"/>
      <c r="G275" s="28"/>
    </row>
    <row r="276" spans="1:7" s="26" customFormat="1" ht="19.5" customHeight="1">
      <c r="A276" s="21"/>
      <c r="B276" s="112" t="s">
        <v>58</v>
      </c>
      <c r="C276" s="113"/>
      <c r="D276" s="24">
        <f>SUM(D277:D281)</f>
        <v>0</v>
      </c>
      <c r="E276" s="27"/>
      <c r="G276" s="28"/>
    </row>
    <row r="277" spans="1:7" s="26" customFormat="1" ht="18.75">
      <c r="A277" s="21" t="s">
        <v>45</v>
      </c>
      <c r="B277" s="114"/>
      <c r="C277" s="115"/>
      <c r="D277" s="65"/>
      <c r="E277" s="27"/>
      <c r="G277" s="28"/>
    </row>
    <row r="278" spans="1:5" s="26" customFormat="1" ht="18.75" hidden="1">
      <c r="A278" s="21"/>
      <c r="B278" s="114"/>
      <c r="C278" s="115"/>
      <c r="D278" s="65"/>
      <c r="E278" s="27"/>
    </row>
    <row r="279" spans="1:4" s="26" customFormat="1" ht="18.75" hidden="1">
      <c r="A279" s="21"/>
      <c r="B279" s="114"/>
      <c r="C279" s="115"/>
      <c r="D279" s="65"/>
    </row>
    <row r="280" spans="1:4" s="26" customFormat="1" ht="18.75" customHeight="1" hidden="1">
      <c r="A280" s="21"/>
      <c r="B280" s="95"/>
      <c r="C280" s="96"/>
      <c r="D280" s="29"/>
    </row>
    <row r="281" spans="1:4" s="26" customFormat="1" ht="18.75" customHeight="1" hidden="1">
      <c r="A281" s="21"/>
      <c r="B281" s="95"/>
      <c r="C281" s="96"/>
      <c r="D281" s="29"/>
    </row>
    <row r="282" spans="1:4" s="26" customFormat="1" ht="18.75" hidden="1">
      <c r="A282" s="60"/>
      <c r="B282" s="95"/>
      <c r="C282" s="120"/>
      <c r="D282" s="29"/>
    </row>
    <row r="283" spans="1:7" s="26" customFormat="1" ht="21" customHeight="1">
      <c r="A283" s="52"/>
      <c r="B283" s="121" t="s">
        <v>100</v>
      </c>
      <c r="C283" s="122"/>
      <c r="D283" s="24">
        <f>D275+D276</f>
        <v>1206302.86</v>
      </c>
      <c r="F283" s="28"/>
      <c r="G283" s="28"/>
    </row>
    <row r="284" spans="1:4" s="26" customFormat="1" ht="21" customHeight="1">
      <c r="A284" s="52"/>
      <c r="B284" s="106"/>
      <c r="C284" s="107"/>
      <c r="D284" s="29"/>
    </row>
    <row r="285" spans="1:4" s="26" customFormat="1" ht="18.75">
      <c r="A285" s="52"/>
      <c r="B285" s="95"/>
      <c r="C285" s="96"/>
      <c r="D285" s="29"/>
    </row>
    <row r="286" spans="1:4" s="70" customFormat="1" ht="21" customHeight="1">
      <c r="A286" s="68"/>
      <c r="B286" s="110" t="s">
        <v>99</v>
      </c>
      <c r="C286" s="111"/>
      <c r="D286" s="69">
        <f>D8-D275-D276</f>
        <v>65109.89999999991</v>
      </c>
    </row>
    <row r="287" spans="1:4" s="26" customFormat="1" ht="21" customHeight="1">
      <c r="A287" s="52"/>
      <c r="B287" s="66"/>
      <c r="C287" s="67"/>
      <c r="D287" s="29"/>
    </row>
    <row r="288" spans="1:5" s="26" customFormat="1" ht="23.25" customHeight="1">
      <c r="A288" s="52"/>
      <c r="B288" s="119" t="s">
        <v>87</v>
      </c>
      <c r="C288" s="119"/>
      <c r="D288" s="24">
        <f>D290+D291+D292+D293+D295</f>
        <v>0</v>
      </c>
      <c r="E288" s="27"/>
    </row>
    <row r="289" spans="1:5" s="26" customFormat="1" ht="0.75" customHeight="1">
      <c r="A289" s="52"/>
      <c r="B289" s="95" t="s">
        <v>92</v>
      </c>
      <c r="C289" s="96"/>
      <c r="D289" s="29"/>
      <c r="E289" s="27"/>
    </row>
    <row r="290" spans="1:5" s="26" customFormat="1" ht="18.75">
      <c r="A290" s="21"/>
      <c r="B290" s="95"/>
      <c r="C290" s="96"/>
      <c r="D290" s="29"/>
      <c r="E290" s="27"/>
    </row>
    <row r="291" spans="1:5" s="26" customFormat="1" ht="21.75" customHeight="1" hidden="1">
      <c r="A291" s="21"/>
      <c r="B291" s="95"/>
      <c r="C291" s="96"/>
      <c r="D291" s="29"/>
      <c r="E291" s="27"/>
    </row>
    <row r="292" spans="1:5" s="26" customFormat="1" ht="78.75" customHeight="1" hidden="1">
      <c r="A292" s="116"/>
      <c r="B292" s="95"/>
      <c r="C292" s="96"/>
      <c r="D292" s="29"/>
      <c r="E292" s="27"/>
    </row>
    <row r="293" spans="1:5" s="26" customFormat="1" ht="76.5" customHeight="1" hidden="1">
      <c r="A293" s="117"/>
      <c r="B293" s="95"/>
      <c r="C293" s="96"/>
      <c r="D293" s="29"/>
      <c r="E293" s="27"/>
    </row>
    <row r="294" spans="1:5" s="26" customFormat="1" ht="50.25" customHeight="1" hidden="1">
      <c r="A294" s="117"/>
      <c r="B294" s="95"/>
      <c r="C294" s="96"/>
      <c r="D294" s="29"/>
      <c r="E294" s="27"/>
    </row>
    <row r="295" spans="1:5" s="26" customFormat="1" ht="18" customHeight="1" hidden="1">
      <c r="A295" s="118"/>
      <c r="B295" s="95"/>
      <c r="C295" s="96"/>
      <c r="D295" s="29"/>
      <c r="E295" s="27"/>
    </row>
    <row r="296" spans="1:5" s="26" customFormat="1" ht="18.75">
      <c r="A296" s="22"/>
      <c r="B296" s="22"/>
      <c r="C296" s="22"/>
      <c r="D296" s="31"/>
      <c r="E296" s="27"/>
    </row>
    <row r="298" ht="39.75" customHeight="1"/>
    <row r="367" ht="18.75"/>
    <row r="368" ht="18.75"/>
    <row r="369" ht="18.75"/>
  </sheetData>
  <sheetProtection password="C717" sheet="1" objects="1" scenarios="1" selectLockedCells="1" selectUnlockedCells="1"/>
  <mergeCells count="191">
    <mergeCell ref="B173:C173"/>
    <mergeCell ref="B288:C288"/>
    <mergeCell ref="B281:C281"/>
    <mergeCell ref="B282:C282"/>
    <mergeCell ref="B283:C283"/>
    <mergeCell ref="B284:C284"/>
    <mergeCell ref="B289:C289"/>
    <mergeCell ref="B290:C290"/>
    <mergeCell ref="B291:C291"/>
    <mergeCell ref="A292:A295"/>
    <mergeCell ref="B292:C292"/>
    <mergeCell ref="B293:C293"/>
    <mergeCell ref="B294:C294"/>
    <mergeCell ref="B295:C295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1:C261"/>
    <mergeCell ref="B262:C262"/>
    <mergeCell ref="B263:C263"/>
    <mergeCell ref="A264:A268"/>
    <mergeCell ref="B264:C264"/>
    <mergeCell ref="B265:C265"/>
    <mergeCell ref="B266:C266"/>
    <mergeCell ref="B267:C267"/>
    <mergeCell ref="B268:C268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4:A249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A241:A243"/>
    <mergeCell ref="B241:C241"/>
    <mergeCell ref="B242:C242"/>
    <mergeCell ref="B243:C243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11:C211"/>
    <mergeCell ref="A212:A224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03:A204"/>
    <mergeCell ref="B203:C203"/>
    <mergeCell ref="B204:C204"/>
    <mergeCell ref="A205:A211"/>
    <mergeCell ref="B205:C205"/>
    <mergeCell ref="B206:C206"/>
    <mergeCell ref="B207:C207"/>
    <mergeCell ref="B208:C208"/>
    <mergeCell ref="B209:C209"/>
    <mergeCell ref="B210:C210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B190:C190"/>
    <mergeCell ref="B191:C191"/>
    <mergeCell ref="B192:C192"/>
    <mergeCell ref="B193:C193"/>
    <mergeCell ref="B194:C194"/>
    <mergeCell ref="B195:C195"/>
    <mergeCell ref="A160:A174"/>
    <mergeCell ref="A182:A196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A175:A181"/>
    <mergeCell ref="B175:C175"/>
    <mergeCell ref="B176:C176"/>
    <mergeCell ref="B177:C177"/>
    <mergeCell ref="B178:C178"/>
    <mergeCell ref="B179:C179"/>
    <mergeCell ref="B180:C180"/>
    <mergeCell ref="B181:C181"/>
    <mergeCell ref="B161:C161"/>
    <mergeCell ref="B162:C162"/>
    <mergeCell ref="B163:C163"/>
    <mergeCell ref="B164:C164"/>
    <mergeCell ref="B165:C165"/>
    <mergeCell ref="B174:C174"/>
    <mergeCell ref="B169:C169"/>
    <mergeCell ref="B170:C170"/>
    <mergeCell ref="B171:C171"/>
    <mergeCell ref="B172:C172"/>
    <mergeCell ref="B166:C166"/>
    <mergeCell ref="B167:C167"/>
    <mergeCell ref="B168:C168"/>
    <mergeCell ref="B155:C155"/>
    <mergeCell ref="A156:A159"/>
    <mergeCell ref="B156:C156"/>
    <mergeCell ref="B157:C157"/>
    <mergeCell ref="B158:C158"/>
    <mergeCell ref="B159:C159"/>
    <mergeCell ref="B160:C160"/>
    <mergeCell ref="B149:C149"/>
    <mergeCell ref="A151:A154"/>
    <mergeCell ref="B151:C151"/>
    <mergeCell ref="B152:C152"/>
    <mergeCell ref="B153:C153"/>
    <mergeCell ref="B154:C154"/>
    <mergeCell ref="B46:C46"/>
    <mergeCell ref="B47:C47"/>
    <mergeCell ref="B68:C68"/>
    <mergeCell ref="B90:C90"/>
    <mergeCell ref="B111:C111"/>
    <mergeCell ref="B130:C13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196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2021-05-25T07:03:23Z</cp:lastPrinted>
  <dcterms:created xsi:type="dcterms:W3CDTF">2015-05-15T06:08:32Z</dcterms:created>
  <dcterms:modified xsi:type="dcterms:W3CDTF">2021-05-25T12:01:28Z</dcterms:modified>
  <cp:category/>
  <cp:version/>
  <cp:contentType/>
  <cp:contentStatus/>
</cp:coreProperties>
</file>