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05.2021 " sheetId="2" r:id="rId2"/>
  </sheets>
  <definedNames>
    <definedName name="_xlnm.Print_Area" localSheetId="1">'24.05.2021 '!$A$1:$D$289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<sst xmlns="http://schemas.openxmlformats.org/spreadsheetml/2006/main" count="268" uniqueCount="127">
  <si>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</si>
  <si>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</si>
  <si>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</si>
  <si>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</si>
  <si>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</si>
  <si>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</si>
  <si>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</si>
  <si>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</si>
  <si>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</si>
  <si>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</si>
  <si>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</si>
  <si>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</si>
  <si>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</si>
  <si>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</si>
  <si>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</si>
  <si>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</si>
  <si>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</si>
  <si>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</si>
  <si>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</si>
  <si>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</si>
  <si>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</si>
  <si>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</si>
  <si>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</si>
  <si>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</si>
  <si>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</si>
  <si>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</si>
  <si>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</si>
  <si>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</si>
  <si>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</si>
  <si>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</si>
  <si>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</si>
  <si>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</si>
  <si>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</si>
  <si>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</si>
  <si>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</si>
  <si>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</si>
  <si>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</si>
  <si>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</si>
  <si>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</si>
  <si>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</si>
  <si>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</si>
  <si>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</si>
  <si>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</si>
  <si>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</si>
  <si>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</si>
  <si>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</si>
  <si>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</si>
  <si>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</si>
  <si>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</si>
  <si>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</si>
  <si>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</si>
  <si>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</si>
  <si>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</si>
  <si>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</si>
  <si>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</si>
  <si>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</si>
  <si>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</si>
  <si>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</si>
  <si>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</si>
  <si>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</si>
  <si>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</si>
  <si>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</si>
  <si>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</si>
  <si>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</si>
  <si>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</si>
  <si>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</si>
  <si>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</si>
  <si>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</si>
  <si>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</si>
  <si>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</si>
  <si>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</si>
  <si>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</si>
  <si>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</si>
  <si>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</si>
  <si>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</si>
  <si>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</si>
  <si>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</si>
  <si>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</si>
  <si>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</si>
  <si>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</si>
  <si>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</si>
  <si>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</si>
  <si>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</si>
  <si>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</si>
  <si>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</si>
  <si>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</si>
  <si>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</si>
  <si>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</si>
  <si>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</si>
  <si>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</si>
  <si>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</si>
  <si>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</si>
  <si>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</si>
  <si>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</si>
  <si>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</si>
  <si>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</si>
  <si>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</si>
  <si>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</si>
  <si>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Молодіжний центр </t>
  </si>
  <si>
    <t>Упр.майна</t>
  </si>
  <si>
    <t>Фінансування видатків бюджету Ніжинської міської територіальної громади за 24.05.2021р. пооб’єктно</t>
  </si>
  <si>
    <t>Залишок коштів станом на 24.05.2021 р., в т.ч.:</t>
  </si>
  <si>
    <t>Надходження коштів на рахунки бюджету 24.05.2021 р., в т.ч.:</t>
  </si>
  <si>
    <t xml:space="preserve">Всього коштів на рахунках бюджету 24.05.2021 р. </t>
  </si>
  <si>
    <t>теплопостачання згідно програми підтримки діяльності Ніжинської територіальної організації УТОГ</t>
  </si>
  <si>
    <t>реквізит (гірлянда з повітряних кульок згідно ріш.№ 169)</t>
  </si>
  <si>
    <t>оплата послуг з технічного обслуговування пожежної сигналізації</t>
  </si>
  <si>
    <t>оплата послуг з зняття та встановлення газових лічильників по ЗОШ №6,11,13</t>
  </si>
  <si>
    <t>оплата послуг з технічного нагляду за поточним ремонтом по підключенню обладнання харчоблоку ЗОШ 3,10,15,9,1</t>
  </si>
  <si>
    <t>оплата  поточного ремонту по підключенню обладнання харчоблоку ЗОШ 3,9,10,15</t>
  </si>
  <si>
    <t>оплата технічного нагляду та поточний ремонт заміни асфальтнобетонного покриття ЗОШ 9</t>
  </si>
  <si>
    <t>ремонт персонального комп’ютера</t>
  </si>
  <si>
    <t>оплата  послуг з розробки кошторисної документації  по підключенню обладнання харчоблоку ЗОШ 1</t>
  </si>
  <si>
    <t>паркан дерев’яний гімназія №2</t>
  </si>
  <si>
    <t>будівельні матеріали гімназія №2</t>
  </si>
  <si>
    <t>електромонтажні роботи гімназія №2</t>
  </si>
  <si>
    <t>дератизація в будинках та спорудах гімназія №2</t>
  </si>
  <si>
    <t>оплата послуг охорони гімназія №2</t>
  </si>
  <si>
    <t xml:space="preserve">розпорядження  № 244 від  24.05.2021 р. </t>
  </si>
  <si>
    <t>поточний ремонт електромереж по управлінню культури, новий кабінет</t>
  </si>
  <si>
    <t>призи для нагородження учасниківзгідно  програми розвитку "Сильна мова-успішна держава"</t>
  </si>
  <si>
    <t>ліноліум гімназія №2</t>
  </si>
  <si>
    <t>поточний ремонт вулично-шляхової мережі</t>
  </si>
  <si>
    <t xml:space="preserve">КП НУВКГ, огорожа очисних споруд-зарплата </t>
  </si>
  <si>
    <t>КП КК Північна, згідно МЦП "Допризовної підготовки…", оплата електроенергії, податки</t>
  </si>
  <si>
    <t>тромбон для музичної школи</t>
  </si>
  <si>
    <t>Судовий збіт/Програма юридичного облсуговування УСЗН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</si>
</sst>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tabSelected="1" view="pageBreakPreview" zoomScale="70" zoomScaleSheetLayoutView="70" zoomScalePageLayoutView="0" workbookViewId="0" topLeftCell="A197">
      <selection activeCell="D281" sqref="D281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118" t="s">
        <v>100</v>
      </c>
      <c r="B1" s="118"/>
      <c r="C1" s="118"/>
      <c r="D1" s="118"/>
      <c r="E1" s="118"/>
    </row>
    <row r="2" spans="1:5" ht="26.25" customHeight="1" hidden="1">
      <c r="A2" s="119" t="s">
        <v>118</v>
      </c>
      <c r="B2" s="119"/>
      <c r="C2" s="119"/>
      <c r="D2" s="12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5" t="s">
        <v>101</v>
      </c>
      <c r="B4" s="105"/>
      <c r="C4" s="105"/>
      <c r="D4" s="54">
        <v>3564392.61</v>
      </c>
      <c r="E4" s="23"/>
    </row>
    <row r="5" spans="1:5" ht="23.25" customHeight="1">
      <c r="A5" s="105" t="s">
        <v>102</v>
      </c>
      <c r="B5" s="105"/>
      <c r="C5" s="105"/>
      <c r="D5" s="54">
        <f>D6+D7</f>
        <v>1363428.3900000001</v>
      </c>
      <c r="E5" s="23"/>
    </row>
    <row r="6" spans="1:5" ht="30" customHeight="1">
      <c r="A6" s="121" t="s">
        <v>61</v>
      </c>
      <c r="B6" s="121"/>
      <c r="C6" s="121"/>
      <c r="D6" s="35">
        <v>1363340.03</v>
      </c>
      <c r="E6" s="23"/>
    </row>
    <row r="7" spans="1:5" ht="22.5" customHeight="1">
      <c r="A7" s="122" t="s">
        <v>62</v>
      </c>
      <c r="B7" s="122"/>
      <c r="C7" s="122"/>
      <c r="D7" s="35">
        <v>88.36</v>
      </c>
      <c r="E7" s="23"/>
    </row>
    <row r="8" spans="1:5" ht="23.25" customHeight="1">
      <c r="A8" s="105" t="s">
        <v>103</v>
      </c>
      <c r="B8" s="105"/>
      <c r="C8" s="105"/>
      <c r="D8" s="54">
        <f>D4+D5</f>
        <v>4927821</v>
      </c>
      <c r="E8" s="23"/>
    </row>
    <row r="9" spans="1:5" ht="18.75" customHeight="1">
      <c r="A9" s="114" t="s">
        <v>70</v>
      </c>
      <c r="B9" s="114"/>
      <c r="C9" s="114"/>
      <c r="D9" s="114"/>
      <c r="E9" s="23"/>
    </row>
    <row r="10" spans="1:6" s="25" customFormat="1" ht="24.75" customHeight="1">
      <c r="A10" s="55" t="s">
        <v>53</v>
      </c>
      <c r="B10" s="114" t="s">
        <v>54</v>
      </c>
      <c r="C10" s="114"/>
      <c r="D10" s="56">
        <f>D11+D32+D38+D46+D151+D152+D153+D154</f>
        <v>36797.19</v>
      </c>
      <c r="E10" s="24"/>
      <c r="F10" s="63"/>
    </row>
    <row r="11" spans="1:5" s="25" customFormat="1" ht="42" customHeight="1">
      <c r="A11" s="52" t="s">
        <v>55</v>
      </c>
      <c r="B11" s="115"/>
      <c r="C11" s="115"/>
      <c r="D11" s="39">
        <f>D12+D13+D14+D15+D16+D17+D18+D19+D20+D21+D22+D23+D24+D25+D26+D27+D28+D29+D30+D31</f>
        <v>0</v>
      </c>
      <c r="E11" s="24"/>
    </row>
    <row r="12" spans="1:5" s="25" customFormat="1" ht="21" customHeight="1" hidden="1">
      <c r="A12" s="57"/>
      <c r="B12" s="51"/>
      <c r="C12" s="50" t="s">
        <v>73</v>
      </c>
      <c r="D12" s="46"/>
      <c r="E12" s="24"/>
    </row>
    <row r="13" spans="1:5" s="25" customFormat="1" ht="21" customHeight="1" hidden="1">
      <c r="A13" s="57"/>
      <c r="B13" s="51"/>
      <c r="C13" s="50" t="s">
        <v>93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 hidden="1">
      <c r="A15" s="57"/>
      <c r="B15" s="51"/>
      <c r="C15" s="50" t="s">
        <v>30</v>
      </c>
      <c r="D15" s="46"/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 hidden="1">
      <c r="A19" s="57"/>
      <c r="B19" s="51"/>
      <c r="C19" s="50" t="s">
        <v>15</v>
      </c>
      <c r="D19" s="46"/>
      <c r="E19" s="32"/>
    </row>
    <row r="20" spans="1:5" s="33" customFormat="1" ht="22.5" customHeight="1" hidden="1">
      <c r="A20" s="57"/>
      <c r="B20" s="51"/>
      <c r="C20" s="50" t="s">
        <v>84</v>
      </c>
      <c r="D20" s="46"/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 hidden="1">
      <c r="A23" s="57"/>
      <c r="B23" s="51"/>
      <c r="C23" s="50" t="s">
        <v>65</v>
      </c>
      <c r="D23" s="46"/>
      <c r="E23" s="32"/>
    </row>
    <row r="24" spans="1:5" s="33" customFormat="1" ht="22.5" customHeight="1" hidden="1">
      <c r="A24" s="57"/>
      <c r="B24" s="51"/>
      <c r="C24" s="50" t="s">
        <v>45</v>
      </c>
      <c r="D24" s="46"/>
      <c r="E24" s="32"/>
    </row>
    <row r="25" spans="1:5" s="33" customFormat="1" ht="21" customHeight="1" hidden="1">
      <c r="A25" s="57"/>
      <c r="B25" s="51"/>
      <c r="C25" s="50" t="s">
        <v>69</v>
      </c>
      <c r="D25" s="46"/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 hidden="1">
      <c r="A28" s="57"/>
      <c r="B28" s="51"/>
      <c r="C28" s="50" t="s">
        <v>86</v>
      </c>
      <c r="D28" s="46"/>
      <c r="E28" s="32"/>
    </row>
    <row r="29" spans="1:5" s="33" customFormat="1" ht="21" customHeight="1" hidden="1">
      <c r="A29" s="57"/>
      <c r="B29" s="51"/>
      <c r="C29" s="50" t="s">
        <v>88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 hidden="1">
      <c r="A31" s="57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116" t="s">
        <v>67</v>
      </c>
      <c r="C32" s="117"/>
      <c r="D32" s="39">
        <f>SUM(D33:D37)</f>
        <v>9781.41</v>
      </c>
      <c r="E32" s="32"/>
    </row>
    <row r="33" spans="1:5" s="33" customFormat="1" ht="22.5" customHeight="1" hidden="1">
      <c r="A33" s="52"/>
      <c r="B33" s="111" t="s">
        <v>68</v>
      </c>
      <c r="C33" s="111"/>
      <c r="D33" s="42"/>
      <c r="E33" s="32"/>
    </row>
    <row r="34" spans="1:5" s="25" customFormat="1" ht="24" customHeight="1" hidden="1">
      <c r="A34" s="52"/>
      <c r="B34" s="111" t="s">
        <v>15</v>
      </c>
      <c r="C34" s="111"/>
      <c r="D34" s="42"/>
      <c r="E34" s="24"/>
    </row>
    <row r="35" spans="1:5" s="25" customFormat="1" ht="24" customHeight="1">
      <c r="A35" s="52"/>
      <c r="B35" s="111" t="s">
        <v>89</v>
      </c>
      <c r="C35" s="111"/>
      <c r="D35" s="43">
        <f>9208.11+573.3</f>
        <v>9781.41</v>
      </c>
      <c r="E35" s="24"/>
    </row>
    <row r="36" spans="1:5" s="25" customFormat="1" ht="19.5" hidden="1">
      <c r="A36" s="52"/>
      <c r="B36" s="111" t="s">
        <v>90</v>
      </c>
      <c r="C36" s="111"/>
      <c r="D36" s="42"/>
      <c r="E36" s="24"/>
    </row>
    <row r="37" spans="1:5" s="25" customFormat="1" ht="19.5" customHeight="1" hidden="1">
      <c r="A37" s="52"/>
      <c r="B37" s="112"/>
      <c r="C37" s="113"/>
      <c r="D37" s="42"/>
      <c r="E37" s="24"/>
    </row>
    <row r="38" spans="1:5" s="25" customFormat="1" ht="24" customHeight="1">
      <c r="A38" s="52" t="s">
        <v>10</v>
      </c>
      <c r="B38" s="108" t="s">
        <v>67</v>
      </c>
      <c r="C38" s="108"/>
      <c r="D38" s="44">
        <f>SUM(D39:D45)</f>
        <v>5331.34</v>
      </c>
      <c r="E38" s="24"/>
    </row>
    <row r="39" spans="1:5" s="25" customFormat="1" ht="24" customHeight="1" hidden="1">
      <c r="A39" s="52"/>
      <c r="B39" s="111" t="s">
        <v>63</v>
      </c>
      <c r="C39" s="111"/>
      <c r="D39" s="42"/>
      <c r="E39" s="24"/>
    </row>
    <row r="40" spans="1:5" s="25" customFormat="1" ht="24" customHeight="1" hidden="1">
      <c r="A40" s="52"/>
      <c r="B40" s="111" t="s">
        <v>83</v>
      </c>
      <c r="C40" s="111"/>
      <c r="D40" s="42"/>
      <c r="E40" s="24"/>
    </row>
    <row r="41" spans="1:5" s="25" customFormat="1" ht="19.5">
      <c r="A41" s="52"/>
      <c r="B41" s="111" t="s">
        <v>84</v>
      </c>
      <c r="C41" s="111"/>
      <c r="D41" s="42">
        <v>3028.51</v>
      </c>
      <c r="E41" s="24"/>
    </row>
    <row r="42" spans="1:5" s="25" customFormat="1" ht="19.5" hidden="1">
      <c r="A42" s="52"/>
      <c r="B42" s="111" t="s">
        <v>15</v>
      </c>
      <c r="C42" s="111"/>
      <c r="D42" s="42"/>
      <c r="E42" s="24"/>
    </row>
    <row r="43" spans="1:5" s="25" customFormat="1" ht="19.5">
      <c r="A43" s="52"/>
      <c r="B43" s="111" t="s">
        <v>31</v>
      </c>
      <c r="C43" s="111"/>
      <c r="D43" s="42">
        <v>2302.83</v>
      </c>
      <c r="E43" s="24"/>
    </row>
    <row r="44" spans="1:5" s="25" customFormat="1" ht="24" customHeight="1" hidden="1">
      <c r="A44" s="52"/>
      <c r="B44" s="112" t="s">
        <v>68</v>
      </c>
      <c r="C44" s="113"/>
      <c r="D44" s="42"/>
      <c r="E44" s="24"/>
    </row>
    <row r="45" spans="1:5" s="25" customFormat="1" ht="24" customHeight="1" hidden="1">
      <c r="A45" s="52"/>
      <c r="B45" s="111" t="s">
        <v>74</v>
      </c>
      <c r="C45" s="111"/>
      <c r="D45" s="42"/>
      <c r="E45" s="24"/>
    </row>
    <row r="46" spans="1:5" s="25" customFormat="1" ht="24" customHeight="1">
      <c r="A46" s="21" t="s">
        <v>25</v>
      </c>
      <c r="B46" s="108" t="s">
        <v>67</v>
      </c>
      <c r="C46" s="108"/>
      <c r="D46" s="74">
        <f>D47+D68+D90+D111+D130+D149</f>
        <v>21684.440000000002</v>
      </c>
      <c r="E46" s="24"/>
    </row>
    <row r="47" spans="1:5" s="25" customFormat="1" ht="18" customHeight="1">
      <c r="A47" s="21"/>
      <c r="B47" s="108" t="s">
        <v>72</v>
      </c>
      <c r="C47" s="108"/>
      <c r="D47" s="61">
        <f>SUM(D48:D67)</f>
        <v>2248.33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>
      <c r="A51" s="57"/>
      <c r="B51" s="58"/>
      <c r="C51" s="50" t="s">
        <v>74</v>
      </c>
      <c r="D51" s="46">
        <v>2248.33</v>
      </c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88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95</v>
      </c>
      <c r="D67" s="46"/>
      <c r="E67" s="32"/>
    </row>
    <row r="68" spans="1:5" s="33" customFormat="1" ht="21" customHeight="1">
      <c r="A68" s="21"/>
      <c r="B68" s="108" t="s">
        <v>1</v>
      </c>
      <c r="C68" s="108"/>
      <c r="D68" s="61">
        <f>SUM(D69:D89)</f>
        <v>1085.73</v>
      </c>
      <c r="E68" s="32"/>
    </row>
    <row r="69" spans="1:5" s="25" customFormat="1" ht="21" customHeight="1" hidden="1">
      <c r="A69" s="57"/>
      <c r="B69" s="50"/>
      <c r="C69" s="50" t="s">
        <v>14</v>
      </c>
      <c r="D69" s="46"/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 hidden="1">
      <c r="A71" s="57"/>
      <c r="B71" s="50"/>
      <c r="C71" s="50" t="s">
        <v>30</v>
      </c>
      <c r="D71" s="46"/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 hidden="1">
      <c r="A73" s="57"/>
      <c r="B73" s="50"/>
      <c r="C73" s="50" t="s">
        <v>63</v>
      </c>
      <c r="D73" s="46"/>
      <c r="E73" s="32"/>
    </row>
    <row r="74" spans="1:5" s="33" customFormat="1" ht="21" customHeight="1" hidden="1">
      <c r="A74" s="57"/>
      <c r="B74" s="50"/>
      <c r="C74" s="50" t="s">
        <v>75</v>
      </c>
      <c r="D74" s="46"/>
      <c r="E74" s="32"/>
    </row>
    <row r="75" spans="1:5" s="33" customFormat="1" ht="18.75" customHeight="1" hidden="1">
      <c r="A75" s="57"/>
      <c r="B75" s="50"/>
      <c r="C75" s="50" t="s">
        <v>15</v>
      </c>
      <c r="D75" s="46"/>
      <c r="E75" s="32"/>
    </row>
    <row r="76" spans="1:5" s="33" customFormat="1" ht="19.5" customHeight="1">
      <c r="A76" s="57"/>
      <c r="B76" s="50"/>
      <c r="C76" s="50" t="s">
        <v>64</v>
      </c>
      <c r="D76" s="46">
        <v>1085.73</v>
      </c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 hidden="1">
      <c r="A80" s="57"/>
      <c r="B80" s="50"/>
      <c r="C80" s="50" t="s">
        <v>31</v>
      </c>
      <c r="D80" s="46"/>
      <c r="E80" s="32"/>
    </row>
    <row r="81" spans="1:5" s="33" customFormat="1" ht="18.7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 hidden="1">
      <c r="A82" s="57"/>
      <c r="B82" s="50"/>
      <c r="C82" s="50" t="s">
        <v>45</v>
      </c>
      <c r="D82" s="46"/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 hidden="1">
      <c r="A84" s="57"/>
      <c r="B84" s="50"/>
      <c r="C84" s="50" t="s">
        <v>86</v>
      </c>
      <c r="D84" s="46"/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 hidden="1">
      <c r="A88" s="57"/>
      <c r="B88" s="50"/>
      <c r="C88" s="50" t="s">
        <v>0</v>
      </c>
      <c r="D88" s="46"/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21" customHeight="1">
      <c r="A90" s="21"/>
      <c r="B90" s="108" t="s">
        <v>2</v>
      </c>
      <c r="C90" s="108"/>
      <c r="D90" s="61">
        <f>SUM(D91:D110)</f>
        <v>7933.81</v>
      </c>
      <c r="E90" s="32"/>
    </row>
    <row r="91" spans="1:5" s="25" customFormat="1" ht="22.5" customHeight="1" hidden="1">
      <c r="A91" s="57"/>
      <c r="B91" s="58"/>
      <c r="C91" s="50" t="s">
        <v>73</v>
      </c>
      <c r="D91" s="49"/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 hidden="1">
      <c r="A93" s="57"/>
      <c r="B93" s="58"/>
      <c r="C93" s="50" t="s">
        <v>30</v>
      </c>
      <c r="D93" s="46"/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 hidden="1">
      <c r="A95" s="57"/>
      <c r="B95" s="58"/>
      <c r="C95" s="50" t="s">
        <v>63</v>
      </c>
      <c r="D95" s="46"/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>
      <c r="A98" s="57"/>
      <c r="B98" s="58"/>
      <c r="C98" s="50" t="s">
        <v>64</v>
      </c>
      <c r="D98" s="46">
        <v>7933.81</v>
      </c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 hidden="1">
      <c r="A101" s="57"/>
      <c r="B101" s="58"/>
      <c r="C101" s="50" t="s">
        <v>65</v>
      </c>
      <c r="D101" s="46"/>
      <c r="E101" s="32"/>
    </row>
    <row r="102" spans="1:5" s="33" customFormat="1" ht="22.5" customHeight="1" hidden="1">
      <c r="A102" s="57"/>
      <c r="B102" s="58"/>
      <c r="C102" s="50" t="s">
        <v>45</v>
      </c>
      <c r="D102" s="46"/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 hidden="1">
      <c r="A108" s="57"/>
      <c r="B108" s="58"/>
      <c r="C108" s="50" t="s">
        <v>77</v>
      </c>
      <c r="D108" s="46"/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 hidden="1">
      <c r="A110" s="57"/>
      <c r="B110" s="58"/>
      <c r="C110" s="50" t="s">
        <v>60</v>
      </c>
      <c r="D110" s="46"/>
      <c r="E110" s="32"/>
    </row>
    <row r="111" spans="1:5" s="33" customFormat="1" ht="22.5" customHeight="1">
      <c r="A111" s="38"/>
      <c r="B111" s="108" t="s">
        <v>71</v>
      </c>
      <c r="C111" s="108"/>
      <c r="D111" s="61">
        <f>SUM(D112:D129)</f>
        <v>9791.93</v>
      </c>
      <c r="E111" s="32"/>
    </row>
    <row r="112" spans="1:5" s="25" customFormat="1" ht="22.5" customHeight="1" hidden="1">
      <c r="A112" s="57"/>
      <c r="B112" s="50"/>
      <c r="C112" s="50" t="s">
        <v>73</v>
      </c>
      <c r="D112" s="46"/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>
      <c r="A115" s="57"/>
      <c r="B115" s="50"/>
      <c r="C115" s="50" t="s">
        <v>74</v>
      </c>
      <c r="D115" s="46">
        <v>2304.13</v>
      </c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>
      <c r="A119" s="57"/>
      <c r="B119" s="50"/>
      <c r="C119" s="50" t="s">
        <v>64</v>
      </c>
      <c r="D119" s="46">
        <v>7487.8</v>
      </c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 hidden="1">
      <c r="A125" s="57"/>
      <c r="B125" s="50"/>
      <c r="C125" s="50" t="s">
        <v>86</v>
      </c>
      <c r="D125" s="46"/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108" t="s">
        <v>85</v>
      </c>
      <c r="C130" s="108"/>
      <c r="D130" s="61">
        <f>SUM(D131:D148)</f>
        <v>624.64</v>
      </c>
      <c r="E130" s="32"/>
    </row>
    <row r="131" spans="1:5" s="25" customFormat="1" ht="18.75" customHeight="1" hidden="1">
      <c r="A131" s="57"/>
      <c r="B131" s="50"/>
      <c r="C131" s="50" t="s">
        <v>73</v>
      </c>
      <c r="D131" s="46"/>
      <c r="E131" s="24"/>
    </row>
    <row r="132" spans="1:5" s="33" customFormat="1" ht="19.5" customHeight="1" hidden="1">
      <c r="A132" s="57"/>
      <c r="B132" s="50"/>
      <c r="C132" s="50" t="s">
        <v>59</v>
      </c>
      <c r="D132" s="46"/>
      <c r="E132" s="32"/>
    </row>
    <row r="133" spans="1:5" s="33" customFormat="1" ht="19.5" customHeight="1" hidden="1">
      <c r="A133" s="57"/>
      <c r="B133" s="50"/>
      <c r="C133" s="50" t="s">
        <v>30</v>
      </c>
      <c r="D133" s="46"/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 hidden="1">
      <c r="A135" s="57"/>
      <c r="B135" s="50"/>
      <c r="C135" s="50" t="s">
        <v>63</v>
      </c>
      <c r="D135" s="46"/>
      <c r="E135" s="32"/>
    </row>
    <row r="136" spans="1:5" s="33" customFormat="1" ht="19.5" customHeight="1" hidden="1">
      <c r="A136" s="57"/>
      <c r="B136" s="50"/>
      <c r="C136" s="50" t="s">
        <v>75</v>
      </c>
      <c r="D136" s="46"/>
      <c r="E136" s="32"/>
    </row>
    <row r="137" spans="1:5" s="33" customFormat="1" ht="18.75" customHeight="1" hidden="1">
      <c r="A137" s="57"/>
      <c r="B137" s="50"/>
      <c r="C137" s="50" t="s">
        <v>15</v>
      </c>
      <c r="D137" s="46"/>
      <c r="E137" s="32"/>
    </row>
    <row r="138" spans="1:5" s="33" customFormat="1" ht="19.5" customHeight="1">
      <c r="A138" s="57"/>
      <c r="B138" s="50"/>
      <c r="C138" s="50" t="s">
        <v>64</v>
      </c>
      <c r="D138" s="46">
        <v>624.64</v>
      </c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 hidden="1">
      <c r="A140" s="57"/>
      <c r="B140" s="50"/>
      <c r="C140" s="50" t="s">
        <v>31</v>
      </c>
      <c r="D140" s="46"/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 hidden="1">
      <c r="A142" s="57"/>
      <c r="B142" s="50"/>
      <c r="C142" s="50" t="s">
        <v>45</v>
      </c>
      <c r="D142" s="46"/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 hidden="1">
      <c r="A144" s="57"/>
      <c r="B144" s="50"/>
      <c r="C144" s="50" t="s">
        <v>86</v>
      </c>
      <c r="D144" s="46"/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 hidden="1">
      <c r="A147" s="57"/>
      <c r="B147" s="50"/>
      <c r="C147" s="50" t="s">
        <v>77</v>
      </c>
      <c r="D147" s="46"/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108" t="s">
        <v>81</v>
      </c>
      <c r="C149" s="108"/>
      <c r="D149" s="61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41.25" customHeight="1">
      <c r="A151" s="97" t="s">
        <v>56</v>
      </c>
      <c r="B151" s="109"/>
      <c r="C151" s="110"/>
      <c r="D151" s="45"/>
      <c r="E151" s="32"/>
    </row>
    <row r="152" spans="1:5" s="25" customFormat="1" ht="18.75" customHeight="1" hidden="1">
      <c r="A152" s="98"/>
      <c r="B152" s="109"/>
      <c r="C152" s="110"/>
      <c r="D152" s="45"/>
      <c r="E152" s="24"/>
    </row>
    <row r="153" spans="1:5" s="25" customFormat="1" ht="21" customHeight="1" hidden="1">
      <c r="A153" s="98"/>
      <c r="B153" s="109"/>
      <c r="C153" s="110"/>
      <c r="D153" s="45"/>
      <c r="E153" s="24"/>
    </row>
    <row r="154" spans="1:5" s="25" customFormat="1" ht="22.5" customHeight="1" hidden="1">
      <c r="A154" s="102"/>
      <c r="B154" s="109"/>
      <c r="C154" s="110"/>
      <c r="D154" s="45"/>
      <c r="E154" s="24"/>
    </row>
    <row r="155" spans="1:6" s="25" customFormat="1" ht="22.5" customHeight="1">
      <c r="A155" s="52" t="s">
        <v>22</v>
      </c>
      <c r="B155" s="105" t="s">
        <v>57</v>
      </c>
      <c r="C155" s="105"/>
      <c r="D155" s="40">
        <f>D159+D169+D176+D191+D219+D225+D235+D244+D206+D249+D258+D269+D197+D199+D238+D251</f>
        <v>4166947.0700000003</v>
      </c>
      <c r="E155" s="24"/>
      <c r="F155" s="63"/>
    </row>
    <row r="156" spans="1:6" s="25" customFormat="1" ht="22.5" customHeight="1" hidden="1">
      <c r="A156" s="97" t="s">
        <v>83</v>
      </c>
      <c r="B156" s="76"/>
      <c r="C156" s="77"/>
      <c r="D156" s="42"/>
      <c r="E156" s="59"/>
      <c r="F156" s="63"/>
    </row>
    <row r="157" spans="1:6" s="25" customFormat="1" ht="22.5" customHeight="1" hidden="1">
      <c r="A157" s="98"/>
      <c r="B157" s="76"/>
      <c r="C157" s="77"/>
      <c r="D157" s="42"/>
      <c r="E157" s="59"/>
      <c r="F157" s="63"/>
    </row>
    <row r="158" spans="1:7" s="25" customFormat="1" ht="31.5" customHeight="1" hidden="1">
      <c r="A158" s="98"/>
      <c r="B158" s="115"/>
      <c r="C158" s="115"/>
      <c r="D158" s="42"/>
      <c r="E158" s="59"/>
      <c r="G158" s="63"/>
    </row>
    <row r="159" spans="1:5" s="25" customFormat="1" ht="23.25" customHeight="1" hidden="1">
      <c r="A159" s="102"/>
      <c r="B159" s="93" t="s">
        <v>94</v>
      </c>
      <c r="C159" s="94"/>
      <c r="D159" s="61">
        <f>D158+D156+D157</f>
        <v>0</v>
      </c>
      <c r="E159" s="59"/>
    </row>
    <row r="160" spans="1:4" s="26" customFormat="1" ht="18.75" hidden="1">
      <c r="A160" s="97" t="s">
        <v>92</v>
      </c>
      <c r="B160" s="76"/>
      <c r="C160" s="77"/>
      <c r="D160" s="29"/>
    </row>
    <row r="161" spans="1:4" s="26" customFormat="1" ht="24" customHeight="1" hidden="1">
      <c r="A161" s="106"/>
      <c r="B161" s="76"/>
      <c r="C161" s="77"/>
      <c r="D161" s="29"/>
    </row>
    <row r="162" spans="1:4" s="26" customFormat="1" ht="24" customHeight="1" hidden="1">
      <c r="A162" s="106"/>
      <c r="B162" s="76"/>
      <c r="C162" s="77"/>
      <c r="D162" s="29"/>
    </row>
    <row r="163" spans="1:4" s="26" customFormat="1" ht="24" customHeight="1" hidden="1">
      <c r="A163" s="106"/>
      <c r="B163" s="76"/>
      <c r="C163" s="77"/>
      <c r="D163" s="29"/>
    </row>
    <row r="164" spans="1:4" s="26" customFormat="1" ht="50.25" customHeight="1" hidden="1">
      <c r="A164" s="106"/>
      <c r="B164" s="76"/>
      <c r="C164" s="77"/>
      <c r="D164" s="29"/>
    </row>
    <row r="165" spans="1:4" s="26" customFormat="1" ht="36" customHeight="1" hidden="1">
      <c r="A165" s="106"/>
      <c r="B165" s="76"/>
      <c r="C165" s="77"/>
      <c r="D165" s="29"/>
    </row>
    <row r="166" spans="1:4" s="26" customFormat="1" ht="18.75" hidden="1">
      <c r="A166" s="106"/>
      <c r="B166" s="76"/>
      <c r="C166" s="77"/>
      <c r="D166" s="29"/>
    </row>
    <row r="167" spans="1:4" s="26" customFormat="1" ht="42" customHeight="1" hidden="1">
      <c r="A167" s="106"/>
      <c r="B167" s="76"/>
      <c r="C167" s="77"/>
      <c r="D167" s="29"/>
    </row>
    <row r="168" spans="1:4" s="26" customFormat="1" ht="22.5" customHeight="1" hidden="1">
      <c r="A168" s="106"/>
      <c r="B168" s="76"/>
      <c r="C168" s="77"/>
      <c r="D168" s="29"/>
    </row>
    <row r="169" spans="1:8" s="26" customFormat="1" ht="19.5" hidden="1">
      <c r="A169" s="107"/>
      <c r="B169" s="93" t="s">
        <v>94</v>
      </c>
      <c r="C169" s="94"/>
      <c r="D169" s="62">
        <f>SUM(D160:D168)</f>
        <v>0</v>
      </c>
      <c r="F169" s="28"/>
      <c r="H169" s="28"/>
    </row>
    <row r="170" spans="1:4" s="26" customFormat="1" ht="22.5" customHeight="1">
      <c r="A170" s="97" t="s">
        <v>45</v>
      </c>
      <c r="B170" s="99" t="s">
        <v>119</v>
      </c>
      <c r="C170" s="100"/>
      <c r="D170" s="29">
        <v>2253.6</v>
      </c>
    </row>
    <row r="171" spans="1:4" s="26" customFormat="1" ht="22.5" customHeight="1">
      <c r="A171" s="98"/>
      <c r="B171" s="99" t="s">
        <v>105</v>
      </c>
      <c r="C171" s="100"/>
      <c r="D171" s="29">
        <v>3000</v>
      </c>
    </row>
    <row r="172" spans="1:4" s="26" customFormat="1" ht="40.5" customHeight="1" hidden="1">
      <c r="A172" s="98"/>
      <c r="B172" s="99"/>
      <c r="C172" s="100"/>
      <c r="D172" s="29"/>
    </row>
    <row r="173" spans="1:4" s="26" customFormat="1" ht="18.75" hidden="1">
      <c r="A173" s="98"/>
      <c r="B173" s="76"/>
      <c r="C173" s="77"/>
      <c r="D173" s="29"/>
    </row>
    <row r="174" spans="1:4" s="26" customFormat="1" ht="18.75" hidden="1">
      <c r="A174" s="98"/>
      <c r="B174" s="76"/>
      <c r="C174" s="77"/>
      <c r="D174" s="29"/>
    </row>
    <row r="175" spans="1:4" s="26" customFormat="1" ht="18.75" hidden="1">
      <c r="A175" s="98"/>
      <c r="B175" s="76"/>
      <c r="C175" s="77"/>
      <c r="D175" s="29"/>
    </row>
    <row r="176" spans="1:6" s="26" customFormat="1" ht="18" customHeight="1">
      <c r="A176" s="102"/>
      <c r="B176" s="93" t="s">
        <v>94</v>
      </c>
      <c r="C176" s="94"/>
      <c r="D176" s="62">
        <f>SUM(D170:D175)</f>
        <v>5253.6</v>
      </c>
      <c r="F176" s="28"/>
    </row>
    <row r="177" spans="1:4" s="26" customFormat="1" ht="18.75">
      <c r="A177" s="105" t="s">
        <v>64</v>
      </c>
      <c r="B177" s="76" t="s">
        <v>106</v>
      </c>
      <c r="C177" s="77"/>
      <c r="D177" s="29">
        <v>350</v>
      </c>
    </row>
    <row r="178" spans="1:4" s="26" customFormat="1" ht="35.25" customHeight="1">
      <c r="A178" s="105"/>
      <c r="B178" s="76" t="s">
        <v>107</v>
      </c>
      <c r="C178" s="77"/>
      <c r="D178" s="29">
        <v>3915.96</v>
      </c>
    </row>
    <row r="179" spans="1:4" s="26" customFormat="1" ht="42" customHeight="1">
      <c r="A179" s="105"/>
      <c r="B179" s="76" t="s">
        <v>108</v>
      </c>
      <c r="C179" s="77"/>
      <c r="D179" s="29">
        <v>2178</v>
      </c>
    </row>
    <row r="180" spans="1:4" s="26" customFormat="1" ht="39" customHeight="1">
      <c r="A180" s="105"/>
      <c r="B180" s="76" t="s">
        <v>109</v>
      </c>
      <c r="C180" s="77"/>
      <c r="D180" s="29">
        <v>117732</v>
      </c>
    </row>
    <row r="181" spans="1:4" s="26" customFormat="1" ht="38.25" customHeight="1">
      <c r="A181" s="105"/>
      <c r="B181" s="76" t="s">
        <v>110</v>
      </c>
      <c r="C181" s="77"/>
      <c r="D181" s="65">
        <f>32166+454</f>
        <v>32620</v>
      </c>
    </row>
    <row r="182" spans="1:4" s="26" customFormat="1" ht="18.75">
      <c r="A182" s="105"/>
      <c r="B182" s="76" t="s">
        <v>111</v>
      </c>
      <c r="C182" s="77"/>
      <c r="D182" s="65">
        <v>4600</v>
      </c>
    </row>
    <row r="183" spans="1:4" s="26" customFormat="1" ht="41.25" customHeight="1">
      <c r="A183" s="105"/>
      <c r="B183" s="76" t="s">
        <v>112</v>
      </c>
      <c r="C183" s="77"/>
      <c r="D183" s="65">
        <v>1000</v>
      </c>
    </row>
    <row r="184" spans="1:4" s="26" customFormat="1" ht="37.5" customHeight="1">
      <c r="A184" s="105"/>
      <c r="B184" s="76" t="s">
        <v>120</v>
      </c>
      <c r="C184" s="77"/>
      <c r="D184" s="65">
        <v>900</v>
      </c>
    </row>
    <row r="185" spans="1:4" s="26" customFormat="1" ht="18.75">
      <c r="A185" s="105"/>
      <c r="B185" s="76" t="s">
        <v>113</v>
      </c>
      <c r="C185" s="77"/>
      <c r="D185" s="65">
        <v>6000</v>
      </c>
    </row>
    <row r="186" spans="1:4" s="26" customFormat="1" ht="18.75">
      <c r="A186" s="105"/>
      <c r="B186" s="76" t="s">
        <v>114</v>
      </c>
      <c r="C186" s="77"/>
      <c r="D186" s="65">
        <v>7073</v>
      </c>
    </row>
    <row r="187" spans="1:4" s="26" customFormat="1" ht="18.75">
      <c r="A187" s="105"/>
      <c r="B187" s="76" t="s">
        <v>121</v>
      </c>
      <c r="C187" s="77"/>
      <c r="D187" s="65">
        <v>6496</v>
      </c>
    </row>
    <row r="188" spans="1:4" s="26" customFormat="1" ht="18.75">
      <c r="A188" s="105"/>
      <c r="B188" s="76" t="s">
        <v>115</v>
      </c>
      <c r="C188" s="77"/>
      <c r="D188" s="65">
        <v>3310</v>
      </c>
    </row>
    <row r="189" spans="1:4" s="26" customFormat="1" ht="18.75">
      <c r="A189" s="105"/>
      <c r="B189" s="76" t="s">
        <v>116</v>
      </c>
      <c r="C189" s="77"/>
      <c r="D189" s="65">
        <v>985.32</v>
      </c>
    </row>
    <row r="190" spans="1:4" s="26" customFormat="1" ht="18.75">
      <c r="A190" s="105"/>
      <c r="B190" s="76" t="s">
        <v>117</v>
      </c>
      <c r="C190" s="77"/>
      <c r="D190" s="65">
        <v>500</v>
      </c>
    </row>
    <row r="191" spans="1:7" s="26" customFormat="1" ht="19.5">
      <c r="A191" s="105"/>
      <c r="B191" s="93" t="s">
        <v>94</v>
      </c>
      <c r="C191" s="94"/>
      <c r="D191" s="71">
        <f>SUM(D177:D190)</f>
        <v>187660.28000000003</v>
      </c>
      <c r="G191" s="28"/>
    </row>
    <row r="192" spans="1:4" s="26" customFormat="1" ht="38.25" customHeight="1">
      <c r="A192" s="105" t="s">
        <v>18</v>
      </c>
      <c r="B192" s="99" t="s">
        <v>104</v>
      </c>
      <c r="C192" s="100"/>
      <c r="D192" s="65">
        <v>4378.5</v>
      </c>
    </row>
    <row r="193" spans="1:4" s="26" customFormat="1" ht="21" customHeight="1">
      <c r="A193" s="105"/>
      <c r="B193" s="99" t="s">
        <v>126</v>
      </c>
      <c r="C193" s="100"/>
      <c r="D193" s="65">
        <v>1261.2</v>
      </c>
    </row>
    <row r="194" spans="1:4" s="26" customFormat="1" ht="63.75" customHeight="1" hidden="1">
      <c r="A194" s="105"/>
      <c r="B194" s="76"/>
      <c r="C194" s="77"/>
      <c r="D194" s="65"/>
    </row>
    <row r="195" spans="1:4" s="26" customFormat="1" ht="18.75" hidden="1">
      <c r="A195" s="105"/>
      <c r="B195" s="76"/>
      <c r="C195" s="77"/>
      <c r="D195" s="65"/>
    </row>
    <row r="196" spans="1:4" s="26" customFormat="1" ht="23.25" customHeight="1" hidden="1">
      <c r="A196" s="105"/>
      <c r="B196" s="76"/>
      <c r="C196" s="77"/>
      <c r="D196" s="65"/>
    </row>
    <row r="197" spans="1:6" s="26" customFormat="1" ht="19.5">
      <c r="A197" s="105"/>
      <c r="B197" s="93" t="s">
        <v>94</v>
      </c>
      <c r="C197" s="94"/>
      <c r="D197" s="71">
        <f>D192+D193+D194+D195+D196</f>
        <v>5639.7</v>
      </c>
      <c r="F197" s="28"/>
    </row>
    <row r="198" spans="1:4" s="26" customFormat="1" ht="18.75" hidden="1">
      <c r="A198" s="103" t="s">
        <v>99</v>
      </c>
      <c r="B198" s="99"/>
      <c r="C198" s="100"/>
      <c r="D198" s="65"/>
    </row>
    <row r="199" spans="1:4" s="26" customFormat="1" ht="19.5" hidden="1">
      <c r="A199" s="104"/>
      <c r="B199" s="93" t="s">
        <v>94</v>
      </c>
      <c r="C199" s="94"/>
      <c r="D199" s="71">
        <f>D198</f>
        <v>0</v>
      </c>
    </row>
    <row r="200" spans="1:4" s="26" customFormat="1" ht="18.75" hidden="1">
      <c r="A200" s="105" t="s">
        <v>59</v>
      </c>
      <c r="B200" s="76"/>
      <c r="C200" s="77"/>
      <c r="D200" s="65"/>
    </row>
    <row r="201" spans="1:4" s="26" customFormat="1" ht="24" customHeight="1" hidden="1">
      <c r="A201" s="105"/>
      <c r="B201" s="76"/>
      <c r="C201" s="77"/>
      <c r="D201" s="65"/>
    </row>
    <row r="202" spans="1:4" s="26" customFormat="1" ht="18.75" hidden="1">
      <c r="A202" s="105"/>
      <c r="B202" s="76"/>
      <c r="C202" s="77"/>
      <c r="D202" s="65"/>
    </row>
    <row r="203" spans="1:4" s="26" customFormat="1" ht="37.5" customHeight="1" hidden="1">
      <c r="A203" s="105"/>
      <c r="B203" s="76"/>
      <c r="C203" s="77"/>
      <c r="D203" s="65"/>
    </row>
    <row r="204" spans="1:4" s="26" customFormat="1" ht="26.25" customHeight="1" hidden="1">
      <c r="A204" s="105"/>
      <c r="B204" s="76"/>
      <c r="C204" s="77"/>
      <c r="D204" s="65"/>
    </row>
    <row r="205" spans="1:4" s="26" customFormat="1" ht="26.25" customHeight="1" hidden="1">
      <c r="A205" s="105"/>
      <c r="B205" s="76"/>
      <c r="C205" s="77"/>
      <c r="D205" s="65"/>
    </row>
    <row r="206" spans="1:6" s="26" customFormat="1" ht="19.5" hidden="1">
      <c r="A206" s="105"/>
      <c r="B206" s="93" t="s">
        <v>94</v>
      </c>
      <c r="C206" s="94"/>
      <c r="D206" s="71">
        <f>SUM(D200:D205)</f>
        <v>0</v>
      </c>
      <c r="F206" s="28"/>
    </row>
    <row r="207" spans="1:4" s="26" customFormat="1" ht="30" customHeight="1" hidden="1">
      <c r="A207" s="97" t="s">
        <v>69</v>
      </c>
      <c r="B207" s="76"/>
      <c r="C207" s="77"/>
      <c r="D207" s="72"/>
    </row>
    <row r="208" spans="1:4" s="26" customFormat="1" ht="18.75" hidden="1">
      <c r="A208" s="98"/>
      <c r="B208" s="76"/>
      <c r="C208" s="77"/>
      <c r="D208" s="65"/>
    </row>
    <row r="209" spans="1:4" s="26" customFormat="1" ht="18.75" hidden="1">
      <c r="A209" s="98"/>
      <c r="B209" s="76"/>
      <c r="C209" s="77"/>
      <c r="D209" s="65"/>
    </row>
    <row r="210" spans="1:4" s="26" customFormat="1" ht="18.75" hidden="1">
      <c r="A210" s="98"/>
      <c r="B210" s="76"/>
      <c r="C210" s="77"/>
      <c r="D210" s="65"/>
    </row>
    <row r="211" spans="1:4" s="26" customFormat="1" ht="18.75" hidden="1">
      <c r="A211" s="98"/>
      <c r="B211" s="76"/>
      <c r="C211" s="77"/>
      <c r="D211" s="65"/>
    </row>
    <row r="212" spans="1:4" s="26" customFormat="1" ht="18.75" hidden="1">
      <c r="A212" s="98"/>
      <c r="B212" s="76"/>
      <c r="C212" s="77"/>
      <c r="D212" s="65"/>
    </row>
    <row r="213" spans="1:4" s="26" customFormat="1" ht="21" customHeight="1" hidden="1">
      <c r="A213" s="98"/>
      <c r="B213" s="76"/>
      <c r="C213" s="77"/>
      <c r="D213" s="65"/>
    </row>
    <row r="214" spans="1:4" s="26" customFormat="1" ht="21" customHeight="1" hidden="1">
      <c r="A214" s="98"/>
      <c r="B214" s="76"/>
      <c r="C214" s="77"/>
      <c r="D214" s="65"/>
    </row>
    <row r="215" spans="1:4" s="26" customFormat="1" ht="21" customHeight="1" hidden="1">
      <c r="A215" s="98"/>
      <c r="B215" s="76"/>
      <c r="C215" s="77"/>
      <c r="D215" s="65"/>
    </row>
    <row r="216" spans="1:4" s="26" customFormat="1" ht="21" customHeight="1" hidden="1">
      <c r="A216" s="98"/>
      <c r="B216" s="76"/>
      <c r="C216" s="77"/>
      <c r="D216" s="65"/>
    </row>
    <row r="217" spans="1:4" s="26" customFormat="1" ht="21" customHeight="1" hidden="1">
      <c r="A217" s="98"/>
      <c r="B217" s="76"/>
      <c r="C217" s="77"/>
      <c r="D217" s="65"/>
    </row>
    <row r="218" spans="1:4" s="26" customFormat="1" ht="17.25" customHeight="1" hidden="1">
      <c r="A218" s="98"/>
      <c r="B218" s="76"/>
      <c r="C218" s="77"/>
      <c r="D218" s="65"/>
    </row>
    <row r="219" spans="1:4" s="26" customFormat="1" ht="19.5" hidden="1">
      <c r="A219" s="102"/>
      <c r="B219" s="93" t="s">
        <v>94</v>
      </c>
      <c r="C219" s="94"/>
      <c r="D219" s="71">
        <f>SUM(D207:D218)</f>
        <v>0</v>
      </c>
    </row>
    <row r="220" spans="1:6" s="26" customFormat="1" ht="23.25" customHeight="1">
      <c r="A220" s="97" t="s">
        <v>12</v>
      </c>
      <c r="B220" s="76" t="s">
        <v>122</v>
      </c>
      <c r="C220" s="77"/>
      <c r="D220" s="65">
        <v>3934948</v>
      </c>
      <c r="F220" s="28"/>
    </row>
    <row r="221" spans="1:4" s="26" customFormat="1" ht="18.75">
      <c r="A221" s="98"/>
      <c r="B221" s="76" t="s">
        <v>123</v>
      </c>
      <c r="C221" s="77"/>
      <c r="D221" s="65">
        <v>25939.6</v>
      </c>
    </row>
    <row r="222" spans="1:4" s="26" customFormat="1" ht="41.25" customHeight="1">
      <c r="A222" s="98"/>
      <c r="B222" s="76" t="s">
        <v>124</v>
      </c>
      <c r="C222" s="77"/>
      <c r="D222" s="65">
        <v>7505.89</v>
      </c>
    </row>
    <row r="223" spans="1:4" s="26" customFormat="1" ht="24" customHeight="1" hidden="1">
      <c r="A223" s="98"/>
      <c r="B223" s="76"/>
      <c r="C223" s="77"/>
      <c r="D223" s="65"/>
    </row>
    <row r="224" spans="1:4" s="26" customFormat="1" ht="18.75" hidden="1">
      <c r="A224" s="98"/>
      <c r="B224" s="76"/>
      <c r="C224" s="77"/>
      <c r="D224" s="65"/>
    </row>
    <row r="225" spans="1:7" s="26" customFormat="1" ht="21.75" customHeight="1">
      <c r="A225" s="102"/>
      <c r="B225" s="93" t="s">
        <v>94</v>
      </c>
      <c r="C225" s="94"/>
      <c r="D225" s="71">
        <f>D221+D220+D222+D223+D224</f>
        <v>3968393.49</v>
      </c>
      <c r="G225" s="28"/>
    </row>
    <row r="226" spans="1:4" s="26" customFormat="1" ht="18" customHeight="1" hidden="1">
      <c r="A226" s="97" t="s">
        <v>66</v>
      </c>
      <c r="B226" s="76"/>
      <c r="C226" s="77"/>
      <c r="D226" s="65"/>
    </row>
    <row r="227" spans="1:4" s="26" customFormat="1" ht="21" customHeight="1" hidden="1">
      <c r="A227" s="98"/>
      <c r="B227" s="76"/>
      <c r="C227" s="101"/>
      <c r="D227" s="65"/>
    </row>
    <row r="228" spans="1:4" s="26" customFormat="1" ht="21" customHeight="1" hidden="1">
      <c r="A228" s="98"/>
      <c r="B228" s="76"/>
      <c r="C228" s="77"/>
      <c r="D228" s="65"/>
    </row>
    <row r="229" spans="1:4" s="26" customFormat="1" ht="22.5" customHeight="1" hidden="1">
      <c r="A229" s="98"/>
      <c r="B229" s="76"/>
      <c r="C229" s="77"/>
      <c r="D229" s="65"/>
    </row>
    <row r="230" spans="1:4" s="26" customFormat="1" ht="23.25" customHeight="1" hidden="1">
      <c r="A230" s="98"/>
      <c r="B230" s="76"/>
      <c r="C230" s="77"/>
      <c r="D230" s="65"/>
    </row>
    <row r="231" spans="1:4" s="26" customFormat="1" ht="23.25" customHeight="1" hidden="1">
      <c r="A231" s="98"/>
      <c r="B231" s="76"/>
      <c r="C231" s="101"/>
      <c r="D231" s="65"/>
    </row>
    <row r="232" spans="1:4" s="26" customFormat="1" ht="22.5" customHeight="1" hidden="1">
      <c r="A232" s="98"/>
      <c r="B232" s="76"/>
      <c r="C232" s="101"/>
      <c r="D232" s="65"/>
    </row>
    <row r="233" spans="1:4" s="26" customFormat="1" ht="22.5" customHeight="1" hidden="1">
      <c r="A233" s="98"/>
      <c r="B233" s="76"/>
      <c r="C233" s="101"/>
      <c r="D233" s="65"/>
    </row>
    <row r="234" spans="1:4" s="26" customFormat="1" ht="22.5" customHeight="1" hidden="1">
      <c r="A234" s="98"/>
      <c r="B234" s="76"/>
      <c r="C234" s="101"/>
      <c r="D234" s="65"/>
    </row>
    <row r="235" spans="1:4" s="26" customFormat="1" ht="19.5" hidden="1">
      <c r="A235" s="102"/>
      <c r="B235" s="93" t="s">
        <v>94</v>
      </c>
      <c r="C235" s="94"/>
      <c r="D235" s="71">
        <f>SUM(D226:D233)</f>
        <v>0</v>
      </c>
    </row>
    <row r="236" spans="1:4" s="26" customFormat="1" ht="20.25" customHeight="1" hidden="1">
      <c r="A236" s="97" t="s">
        <v>98</v>
      </c>
      <c r="B236" s="99"/>
      <c r="C236" s="100"/>
      <c r="D236" s="65"/>
    </row>
    <row r="237" spans="1:4" s="26" customFormat="1" ht="21" customHeight="1" hidden="1">
      <c r="A237" s="98"/>
      <c r="B237" s="99"/>
      <c r="C237" s="100"/>
      <c r="D237" s="65"/>
    </row>
    <row r="238" spans="1:4" s="26" customFormat="1" ht="20.25" customHeight="1" hidden="1">
      <c r="A238" s="102"/>
      <c r="B238" s="93" t="s">
        <v>94</v>
      </c>
      <c r="C238" s="94"/>
      <c r="D238" s="71">
        <f>D236+D237</f>
        <v>0</v>
      </c>
    </row>
    <row r="239" spans="1:4" s="26" customFormat="1" ht="18.75" hidden="1">
      <c r="A239" s="97" t="s">
        <v>63</v>
      </c>
      <c r="B239" s="99"/>
      <c r="C239" s="100"/>
      <c r="D239" s="65"/>
    </row>
    <row r="240" spans="1:4" s="26" customFormat="1" ht="18.75" hidden="1">
      <c r="A240" s="98"/>
      <c r="B240" s="76"/>
      <c r="C240" s="101"/>
      <c r="D240" s="65"/>
    </row>
    <row r="241" spans="1:4" s="26" customFormat="1" ht="39.75" customHeight="1" hidden="1">
      <c r="A241" s="98"/>
      <c r="B241" s="76"/>
      <c r="C241" s="101"/>
      <c r="D241" s="65"/>
    </row>
    <row r="242" spans="1:4" s="26" customFormat="1" ht="18.75" hidden="1">
      <c r="A242" s="98"/>
      <c r="B242" s="76"/>
      <c r="C242" s="101"/>
      <c r="D242" s="65"/>
    </row>
    <row r="243" spans="1:4" s="26" customFormat="1" ht="18.75" hidden="1">
      <c r="A243" s="98"/>
      <c r="B243" s="76"/>
      <c r="C243" s="101"/>
      <c r="D243" s="65"/>
    </row>
    <row r="244" spans="1:4" s="26" customFormat="1" ht="18.75" customHeight="1" hidden="1">
      <c r="A244" s="102"/>
      <c r="B244" s="93" t="s">
        <v>94</v>
      </c>
      <c r="C244" s="94"/>
      <c r="D244" s="71">
        <f>SUM(D239:D243)</f>
        <v>0</v>
      </c>
    </row>
    <row r="245" spans="1:4" s="26" customFormat="1" ht="19.5" customHeight="1" hidden="1">
      <c r="A245" s="97" t="s">
        <v>60</v>
      </c>
      <c r="B245" s="76"/>
      <c r="C245" s="77"/>
      <c r="D245" s="65"/>
    </row>
    <row r="246" spans="1:4" s="26" customFormat="1" ht="19.5" customHeight="1" hidden="1">
      <c r="A246" s="98"/>
      <c r="B246" s="99"/>
      <c r="C246" s="100"/>
      <c r="D246" s="65"/>
    </row>
    <row r="247" spans="1:4" s="26" customFormat="1" ht="23.25" customHeight="1" hidden="1">
      <c r="A247" s="98"/>
      <c r="B247" s="76"/>
      <c r="C247" s="77"/>
      <c r="D247" s="65"/>
    </row>
    <row r="248" spans="1:4" s="26" customFormat="1" ht="42.75" customHeight="1" hidden="1">
      <c r="A248" s="98"/>
      <c r="B248" s="76"/>
      <c r="C248" s="77"/>
      <c r="D248" s="65"/>
    </row>
    <row r="249" spans="1:4" s="26" customFormat="1" ht="18" customHeight="1" hidden="1">
      <c r="A249" s="102"/>
      <c r="B249" s="93" t="s">
        <v>94</v>
      </c>
      <c r="C249" s="94"/>
      <c r="D249" s="71">
        <f>D245+D246+D247+D248</f>
        <v>0</v>
      </c>
    </row>
    <row r="250" spans="1:4" s="26" customFormat="1" ht="57.75" customHeight="1" hidden="1">
      <c r="A250" s="52"/>
      <c r="B250" s="76"/>
      <c r="C250" s="101"/>
      <c r="D250" s="65"/>
    </row>
    <row r="251" spans="1:4" s="26" customFormat="1" ht="24.75" customHeight="1" hidden="1">
      <c r="A251" s="52"/>
      <c r="B251" s="93" t="s">
        <v>94</v>
      </c>
      <c r="C251" s="94"/>
      <c r="D251" s="71">
        <f>D250</f>
        <v>0</v>
      </c>
    </row>
    <row r="252" spans="1:4" s="26" customFormat="1" ht="18.75" hidden="1">
      <c r="A252" s="52"/>
      <c r="B252" s="76"/>
      <c r="C252" s="77"/>
      <c r="D252" s="65"/>
    </row>
    <row r="253" spans="1:4" s="26" customFormat="1" ht="39.75" customHeight="1" hidden="1">
      <c r="A253" s="52"/>
      <c r="B253" s="76"/>
      <c r="C253" s="77"/>
      <c r="D253" s="65"/>
    </row>
    <row r="254" spans="1:7" s="26" customFormat="1" ht="65.25" customHeight="1" hidden="1">
      <c r="A254" s="52"/>
      <c r="B254" s="76"/>
      <c r="C254" s="77"/>
      <c r="D254" s="65"/>
      <c r="G254" s="28"/>
    </row>
    <row r="255" spans="1:4" s="26" customFormat="1" ht="41.25" customHeight="1" hidden="1">
      <c r="A255" s="52"/>
      <c r="B255" s="76"/>
      <c r="C255" s="77"/>
      <c r="D255" s="65"/>
    </row>
    <row r="256" spans="1:4" s="26" customFormat="1" ht="9" customHeight="1" hidden="1">
      <c r="A256" s="52"/>
      <c r="B256" s="82"/>
      <c r="C256" s="83"/>
      <c r="D256" s="65"/>
    </row>
    <row r="257" spans="1:4" s="26" customFormat="1" ht="33.75" customHeight="1" hidden="1">
      <c r="A257" s="52"/>
      <c r="B257" s="76"/>
      <c r="C257" s="77"/>
      <c r="D257" s="65"/>
    </row>
    <row r="258" spans="1:4" s="26" customFormat="1" ht="19.5" hidden="1">
      <c r="A258" s="52"/>
      <c r="B258" s="95"/>
      <c r="C258" s="96"/>
      <c r="D258" s="71"/>
    </row>
    <row r="259" spans="1:4" s="26" customFormat="1" ht="18.75" hidden="1">
      <c r="A259" s="97" t="s">
        <v>12</v>
      </c>
      <c r="B259" s="99"/>
      <c r="C259" s="100"/>
      <c r="D259" s="65"/>
    </row>
    <row r="260" spans="1:4" s="26" customFormat="1" ht="18.75" hidden="1">
      <c r="A260" s="98"/>
      <c r="B260" s="76"/>
      <c r="C260" s="77"/>
      <c r="D260" s="65"/>
    </row>
    <row r="261" spans="1:4" s="26" customFormat="1" ht="18.75" hidden="1">
      <c r="A261" s="98"/>
      <c r="B261" s="76"/>
      <c r="C261" s="77"/>
      <c r="D261" s="65"/>
    </row>
    <row r="262" spans="1:4" s="26" customFormat="1" ht="18.75" customHeight="1" hidden="1">
      <c r="A262" s="98"/>
      <c r="B262" s="76"/>
      <c r="C262" s="77"/>
      <c r="D262" s="65"/>
    </row>
    <row r="263" spans="1:4" s="26" customFormat="1" ht="18.75" hidden="1">
      <c r="A263" s="98"/>
      <c r="B263" s="76"/>
      <c r="C263" s="77"/>
      <c r="D263" s="65"/>
    </row>
    <row r="264" spans="1:4" s="26" customFormat="1" ht="18.75" customHeight="1" hidden="1">
      <c r="A264" s="64"/>
      <c r="B264" s="76"/>
      <c r="C264" s="77"/>
      <c r="D264" s="65"/>
    </row>
    <row r="265" spans="1:4" s="26" customFormat="1" ht="18.75" hidden="1">
      <c r="A265" s="64"/>
      <c r="B265" s="76"/>
      <c r="C265" s="77"/>
      <c r="D265" s="65"/>
    </row>
    <row r="266" spans="1:4" s="26" customFormat="1" ht="18.75" hidden="1">
      <c r="A266" s="64"/>
      <c r="B266" s="76"/>
      <c r="C266" s="77"/>
      <c r="D266" s="65"/>
    </row>
    <row r="267" spans="1:4" s="26" customFormat="1" ht="18.75" hidden="1">
      <c r="A267" s="64"/>
      <c r="B267" s="76"/>
      <c r="C267" s="77"/>
      <c r="D267" s="65"/>
    </row>
    <row r="268" spans="1:4" s="26" customFormat="1" ht="18.75" hidden="1">
      <c r="A268" s="41"/>
      <c r="B268" s="76"/>
      <c r="C268" s="77"/>
      <c r="D268" s="65"/>
    </row>
    <row r="269" spans="1:4" s="26" customFormat="1" ht="19.5" hidden="1">
      <c r="A269" s="21"/>
      <c r="B269" s="93" t="s">
        <v>94</v>
      </c>
      <c r="C269" s="94"/>
      <c r="D269" s="71">
        <f>SUM(D259:D268)</f>
        <v>0</v>
      </c>
    </row>
    <row r="270" spans="1:7" s="26" customFormat="1" ht="19.5" customHeight="1">
      <c r="A270" s="21"/>
      <c r="B270" s="89" t="s">
        <v>19</v>
      </c>
      <c r="C270" s="90"/>
      <c r="D270" s="73">
        <f>D155+D10</f>
        <v>4203744.260000001</v>
      </c>
      <c r="E270" s="27"/>
      <c r="F270" s="28"/>
      <c r="G270" s="28"/>
    </row>
    <row r="271" spans="1:7" s="26" customFormat="1" ht="19.5" customHeight="1">
      <c r="A271" s="21"/>
      <c r="B271" s="89" t="s">
        <v>58</v>
      </c>
      <c r="C271" s="90"/>
      <c r="D271" s="24">
        <f>SUM(D272:D276)</f>
        <v>10000</v>
      </c>
      <c r="E271" s="27"/>
      <c r="G271" s="28"/>
    </row>
    <row r="272" spans="1:7" s="26" customFormat="1" ht="18.75">
      <c r="A272" s="21" t="s">
        <v>45</v>
      </c>
      <c r="B272" s="91" t="s">
        <v>125</v>
      </c>
      <c r="C272" s="92"/>
      <c r="D272" s="65">
        <v>10000</v>
      </c>
      <c r="E272" s="27"/>
      <c r="G272" s="28"/>
    </row>
    <row r="273" spans="1:5" s="26" customFormat="1" ht="18.75" hidden="1">
      <c r="A273" s="21"/>
      <c r="B273" s="91"/>
      <c r="C273" s="92"/>
      <c r="D273" s="65"/>
      <c r="E273" s="27"/>
    </row>
    <row r="274" spans="1:4" s="26" customFormat="1" ht="18.75" hidden="1">
      <c r="A274" s="21"/>
      <c r="B274" s="91"/>
      <c r="C274" s="92"/>
      <c r="D274" s="65"/>
    </row>
    <row r="275" spans="1:4" s="26" customFormat="1" ht="18.75" customHeight="1" hidden="1">
      <c r="A275" s="21"/>
      <c r="B275" s="76"/>
      <c r="C275" s="77"/>
      <c r="D275" s="29"/>
    </row>
    <row r="276" spans="1:4" s="26" customFormat="1" ht="18.75" customHeight="1" hidden="1">
      <c r="A276" s="21"/>
      <c r="B276" s="76"/>
      <c r="C276" s="77"/>
      <c r="D276" s="29"/>
    </row>
    <row r="277" spans="1:4" s="26" customFormat="1" ht="18.75" hidden="1">
      <c r="A277" s="60"/>
      <c r="B277" s="76"/>
      <c r="C277" s="79"/>
      <c r="D277" s="29"/>
    </row>
    <row r="278" spans="1:7" s="26" customFormat="1" ht="21" customHeight="1">
      <c r="A278" s="52"/>
      <c r="B278" s="80" t="s">
        <v>97</v>
      </c>
      <c r="C278" s="81"/>
      <c r="D278" s="24">
        <f>D270+D271</f>
        <v>4213744.260000001</v>
      </c>
      <c r="F278" s="28"/>
      <c r="G278" s="28"/>
    </row>
    <row r="279" spans="1:4" s="26" customFormat="1" ht="21" customHeight="1">
      <c r="A279" s="52"/>
      <c r="B279" s="82"/>
      <c r="C279" s="83"/>
      <c r="D279" s="29"/>
    </row>
    <row r="280" spans="1:4" s="26" customFormat="1" ht="18.75">
      <c r="A280" s="52"/>
      <c r="B280" s="76"/>
      <c r="C280" s="77"/>
      <c r="D280" s="29"/>
    </row>
    <row r="281" spans="1:4" s="70" customFormat="1" ht="21" customHeight="1">
      <c r="A281" s="68"/>
      <c r="B281" s="87" t="s">
        <v>96</v>
      </c>
      <c r="C281" s="88"/>
      <c r="D281" s="69">
        <f>D8-D270-D271</f>
        <v>714076.7399999993</v>
      </c>
    </row>
    <row r="282" spans="1:4" s="26" customFormat="1" ht="21" customHeight="1">
      <c r="A282" s="52"/>
      <c r="B282" s="66"/>
      <c r="C282" s="67"/>
      <c r="D282" s="29"/>
    </row>
    <row r="283" spans="1:5" s="26" customFormat="1" ht="23.25" customHeight="1">
      <c r="A283" s="52"/>
      <c r="B283" s="78" t="s">
        <v>87</v>
      </c>
      <c r="C283" s="78"/>
      <c r="D283" s="24">
        <f>D285+D286+D287+D288+D290</f>
        <v>0</v>
      </c>
      <c r="E283" s="27"/>
    </row>
    <row r="284" spans="1:5" s="26" customFormat="1" ht="0.75" customHeight="1">
      <c r="A284" s="52"/>
      <c r="B284" s="76" t="s">
        <v>91</v>
      </c>
      <c r="C284" s="77"/>
      <c r="D284" s="29"/>
      <c r="E284" s="27"/>
    </row>
    <row r="285" spans="1:5" s="26" customFormat="1" ht="18.75">
      <c r="A285" s="21"/>
      <c r="B285" s="76"/>
      <c r="C285" s="77"/>
      <c r="D285" s="29"/>
      <c r="E285" s="27"/>
    </row>
    <row r="286" spans="1:5" s="26" customFormat="1" ht="21.75" customHeight="1" hidden="1">
      <c r="A286" s="21"/>
      <c r="B286" s="76"/>
      <c r="C286" s="77"/>
      <c r="D286" s="29"/>
      <c r="E286" s="27"/>
    </row>
    <row r="287" spans="1:5" s="26" customFormat="1" ht="78.75" customHeight="1" hidden="1">
      <c r="A287" s="84"/>
      <c r="B287" s="76"/>
      <c r="C287" s="77"/>
      <c r="D287" s="29"/>
      <c r="E287" s="27"/>
    </row>
    <row r="288" spans="1:5" s="26" customFormat="1" ht="76.5" customHeight="1" hidden="1">
      <c r="A288" s="85"/>
      <c r="B288" s="76"/>
      <c r="C288" s="77"/>
      <c r="D288" s="29"/>
      <c r="E288" s="27"/>
    </row>
    <row r="289" spans="1:5" s="26" customFormat="1" ht="50.25" customHeight="1" hidden="1">
      <c r="A289" s="85"/>
      <c r="B289" s="76"/>
      <c r="C289" s="77"/>
      <c r="D289" s="29"/>
      <c r="E289" s="27"/>
    </row>
    <row r="290" spans="1:5" s="26" customFormat="1" ht="18" customHeight="1" hidden="1">
      <c r="A290" s="86"/>
      <c r="B290" s="76"/>
      <c r="C290" s="77"/>
      <c r="D290" s="29"/>
      <c r="E290" s="27"/>
    </row>
    <row r="291" spans="1:5" s="26" customFormat="1" ht="18.75">
      <c r="A291" s="22"/>
      <c r="B291" s="22"/>
      <c r="C291" s="22"/>
      <c r="D291" s="31"/>
      <c r="E291" s="27"/>
    </row>
    <row r="293" ht="39.75" customHeight="1"/>
    <row r="387" ht="18.75"/>
    <row r="388" ht="18.75"/>
    <row r="389" ht="18.75"/>
  </sheetData>
  <sheetProtection password="C59D" sheet="1"/>
  <mergeCells count="186">
    <mergeCell ref="B185:C185"/>
    <mergeCell ref="B186:C186"/>
    <mergeCell ref="B187:C187"/>
    <mergeCell ref="B188:C188"/>
    <mergeCell ref="B189:C189"/>
    <mergeCell ref="B190:C190"/>
    <mergeCell ref="B283:C283"/>
    <mergeCell ref="B284:C284"/>
    <mergeCell ref="B285:C285"/>
    <mergeCell ref="B286:C286"/>
    <mergeCell ref="A287:A290"/>
    <mergeCell ref="B287:C287"/>
    <mergeCell ref="B288:C288"/>
    <mergeCell ref="B289:C289"/>
    <mergeCell ref="B290:C290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6:C256"/>
    <mergeCell ref="B257:C257"/>
    <mergeCell ref="B258:C258"/>
    <mergeCell ref="A259:A263"/>
    <mergeCell ref="B259:C259"/>
    <mergeCell ref="B260:C260"/>
    <mergeCell ref="B261:C261"/>
    <mergeCell ref="B262:C262"/>
    <mergeCell ref="B263:C263"/>
    <mergeCell ref="B250:C250"/>
    <mergeCell ref="B251:C251"/>
    <mergeCell ref="B252:C252"/>
    <mergeCell ref="B253:C253"/>
    <mergeCell ref="B254:C254"/>
    <mergeCell ref="B255:C255"/>
    <mergeCell ref="A245:A249"/>
    <mergeCell ref="B245:C245"/>
    <mergeCell ref="B246:C246"/>
    <mergeCell ref="B247:C247"/>
    <mergeCell ref="B248:C248"/>
    <mergeCell ref="B249:C249"/>
    <mergeCell ref="A239:A244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A236:A238"/>
    <mergeCell ref="B236:C236"/>
    <mergeCell ref="B237:C237"/>
    <mergeCell ref="B238:C238"/>
    <mergeCell ref="B224:C224"/>
    <mergeCell ref="B225:C225"/>
    <mergeCell ref="A226:A235"/>
    <mergeCell ref="B226:C226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06:C206"/>
    <mergeCell ref="A207:A219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198:A199"/>
    <mergeCell ref="B198:C198"/>
    <mergeCell ref="B199:C199"/>
    <mergeCell ref="A200:A206"/>
    <mergeCell ref="B200:C200"/>
    <mergeCell ref="B201:C201"/>
    <mergeCell ref="B202:C202"/>
    <mergeCell ref="B203:C203"/>
    <mergeCell ref="B204:C204"/>
    <mergeCell ref="B205:C205"/>
    <mergeCell ref="B191:C191"/>
    <mergeCell ref="A192:A197"/>
    <mergeCell ref="B192:C192"/>
    <mergeCell ref="B193:C193"/>
    <mergeCell ref="B194:C194"/>
    <mergeCell ref="B195:C195"/>
    <mergeCell ref="B196:C196"/>
    <mergeCell ref="B197:C197"/>
    <mergeCell ref="A160:A169"/>
    <mergeCell ref="A177:A191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70:A176"/>
    <mergeCell ref="B170:C170"/>
    <mergeCell ref="B171:C171"/>
    <mergeCell ref="B172:C172"/>
    <mergeCell ref="B173:C173"/>
    <mergeCell ref="B174:C174"/>
    <mergeCell ref="B175:C175"/>
    <mergeCell ref="B176:C176"/>
    <mergeCell ref="B164:C164"/>
    <mergeCell ref="B165:C165"/>
    <mergeCell ref="B169:C169"/>
    <mergeCell ref="B166:C166"/>
    <mergeCell ref="B167:C167"/>
    <mergeCell ref="B168:C168"/>
    <mergeCell ref="B158:C158"/>
    <mergeCell ref="B159:C159"/>
    <mergeCell ref="B161:C161"/>
    <mergeCell ref="B162:C162"/>
    <mergeCell ref="B163:C163"/>
    <mergeCell ref="B160:C160"/>
    <mergeCell ref="A151:A154"/>
    <mergeCell ref="B151:C151"/>
    <mergeCell ref="B152:C152"/>
    <mergeCell ref="B153:C153"/>
    <mergeCell ref="B154:C154"/>
    <mergeCell ref="B157:C157"/>
    <mergeCell ref="B155:C155"/>
    <mergeCell ref="A156:A159"/>
    <mergeCell ref="B156:C156"/>
    <mergeCell ref="B46:C46"/>
    <mergeCell ref="B47:C47"/>
    <mergeCell ref="B68:C68"/>
    <mergeCell ref="B90:C90"/>
    <mergeCell ref="B111:C111"/>
    <mergeCell ref="B130:C130"/>
    <mergeCell ref="B149:C1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3"/>
  <rowBreaks count="1" manualBreakCount="1">
    <brk id="19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2021-05-25T07:03:23Z</cp:lastPrinted>
  <dcterms:created xsi:type="dcterms:W3CDTF">2015-05-15T06:08:32Z</dcterms:created>
  <dcterms:modified xsi:type="dcterms:W3CDTF">2021-05-25T12:01:52Z</dcterms:modified>
  <cp:category/>
  <cp:version/>
  <cp:contentType/>
  <cp:contentStatus/>
</cp:coreProperties>
</file>