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2.07.2021" sheetId="2" r:id="rId2"/>
  </sheets>
  <definedNames>
    <definedName name="_xlnm.Print_Area" localSheetId="1">'22.07.2021'!$A$1:$D$285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<sst xmlns="http://schemas.openxmlformats.org/spreadsheetml/2006/main" count="283" uniqueCount="147">
  <si>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</si>
  <si>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</si>
  <si>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</si>
  <si>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</si>
  <si>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</si>
  <si>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</si>
  <si>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</si>
  <si>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</si>
  <si>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</si>
  <si>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</si>
  <si>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</si>
  <si>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</si>
  <si>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</si>
  <si>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</si>
  <si>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</si>
  <si>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</si>
  <si>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</si>
  <si>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</si>
  <si>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</si>
  <si>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</si>
  <si>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</si>
  <si>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</si>
  <si>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</si>
  <si>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</si>
  <si>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</si>
  <si>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</si>
  <si>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</si>
  <si>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</si>
  <si>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</si>
  <si>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</si>
  <si>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</si>
  <si>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</si>
  <si>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</si>
  <si>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</si>
  <si>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</si>
  <si>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</si>
  <si>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</si>
  <si>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</si>
  <si>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</si>
  <si>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</si>
  <si>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</si>
  <si>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</si>
  <si>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</si>
  <si>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</si>
  <si>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</si>
  <si>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</si>
  <si>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</si>
  <si>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</si>
  <si>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</si>
  <si>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</si>
  <si>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</si>
  <si>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</si>
  <si>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</si>
  <si>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</si>
  <si>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</si>
  <si>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</si>
  <si>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</si>
  <si>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</si>
  <si>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</si>
  <si>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</si>
  <si>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</si>
  <si>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</si>
  <si>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</si>
  <si>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</si>
  <si>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</si>
  <si>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</si>
  <si>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</si>
  <si>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</si>
  <si>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</si>
  <si>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</si>
  <si>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</si>
  <si>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</si>
  <si>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</si>
  <si>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</si>
  <si>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</si>
  <si>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</si>
  <si>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</si>
  <si>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</si>
  <si>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</si>
  <si>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</si>
  <si>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</si>
  <si>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</si>
  <si>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</si>
  <si>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</si>
  <si>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</si>
  <si>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</si>
  <si>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</si>
  <si>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</si>
  <si>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</si>
  <si>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</si>
  <si>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</si>
  <si>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</si>
  <si>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</si>
  <si>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>оплата послуг охорони</t>
  </si>
  <si>
    <t>Разом</t>
  </si>
  <si>
    <t>КП "МСП-ВАРТА"</t>
  </si>
  <si>
    <t>господарські товари</t>
  </si>
  <si>
    <t>Всього видатків по загальному і спеціальному фондах</t>
  </si>
  <si>
    <t xml:space="preserve">розміщено кошти на депозитні рахунки </t>
  </si>
  <si>
    <t>відрядження</t>
  </si>
  <si>
    <t>взято з депозиту</t>
  </si>
  <si>
    <t>заробітна плата звільненим працівникам</t>
  </si>
  <si>
    <t>Управління культури</t>
  </si>
  <si>
    <t>ДКП ТРК "НТБ"</t>
  </si>
  <si>
    <t xml:space="preserve">ЦМЛ </t>
  </si>
  <si>
    <t>оплата послуг інтернет</t>
  </si>
  <si>
    <t>Освіта - дез.засоби</t>
  </si>
  <si>
    <t>Управління  комунального майна</t>
  </si>
  <si>
    <t xml:space="preserve">Залишок коштів </t>
  </si>
  <si>
    <t>МЦ"Спорт для всіх"</t>
  </si>
  <si>
    <t xml:space="preserve">     </t>
  </si>
  <si>
    <t>Залишок коштів станом на 21.07.2021 р., в т.ч.:</t>
  </si>
  <si>
    <t>компенсація за послуги зв’язку за червень  / Програма "Турбота"</t>
  </si>
  <si>
    <t>оплата послуг за телекомунікаційні послуги згідно програми підтримки діяльності Ніжинської територіальної організації УТОГ</t>
  </si>
  <si>
    <t>послуги з технічного обслуговування медичного обладнання</t>
  </si>
  <si>
    <t>прочищення каналізаційної мережі</t>
  </si>
  <si>
    <t>оплата послуг за відповідальне зберігання шиферу</t>
  </si>
  <si>
    <t>оплата послуг за спостереження за спрацюванням установок пожежної сигналізації</t>
  </si>
  <si>
    <t>оплата послуг з відшкодування за дератизацію</t>
  </si>
  <si>
    <t>журнал обліку</t>
  </si>
  <si>
    <t>дезінфікуючі засоби по ДЮСШ</t>
  </si>
  <si>
    <t>фарба та кисті</t>
  </si>
  <si>
    <t>електричне приладдя</t>
  </si>
  <si>
    <t>оплата послуг спеціального зв’язку</t>
  </si>
  <si>
    <t>стипендія обдарованій молоді згідно програми виплати стипендій</t>
  </si>
  <si>
    <t xml:space="preserve">розпорядження  № 262,265 від  21.07.2021 р. </t>
  </si>
  <si>
    <t>оплата послуг з поточного ремонту автомобіля</t>
  </si>
  <si>
    <t>судовий збір згідно програми юридичного обслуговування</t>
  </si>
  <si>
    <t>оплата послуг  зв’язку</t>
  </si>
  <si>
    <t>ЦМЛ М.Галицького</t>
  </si>
  <si>
    <t>Фінансування видатків бюджету Ніжинської міської територіальної громади за 22.07.2021р. пооб’єктно</t>
  </si>
  <si>
    <t>УправлінняЖКГ</t>
  </si>
  <si>
    <t>Реконструкція частини будівлі корпусу КНП "Ніжинська ЦМЛ"</t>
  </si>
  <si>
    <t xml:space="preserve">Всього коштів на рахунках бюджету 22.07.2021 р. </t>
  </si>
  <si>
    <t>Управління комун. майна та земельних відносин</t>
  </si>
  <si>
    <t>компенсація за послуги зв’язку особам з інвалідністю по зору за червень/ Програма оплати пільг  за ЖКП</t>
  </si>
  <si>
    <t>брендові захисні шоломи, накидки згідно програми розвитку інвестиційної діяльності,  рішення виконкому №254</t>
  </si>
  <si>
    <t>оплата послуги із встановлення кондиціонерів</t>
  </si>
  <si>
    <t xml:space="preserve">КП "ВУКГ", монтування ліній вуличного освітлення </t>
  </si>
  <si>
    <t>КП "ВУКГ", придбання пластикових контейнерів для збору сміття</t>
  </si>
  <si>
    <t>КП "ВУКГ", придбання матеріалів для виконання робіт по забезпеченню пожежної безпеки нежитлової будівлі "операторська " на полігоні ТПВ</t>
  </si>
  <si>
    <t>КП "ВУКГ" послуги з обслуговування електромереж</t>
  </si>
  <si>
    <t>МЦП  підтримки ОСББ,   погашення відсотків за кредитом ОСББ "Озерна,23",  ОСББ "Мальва"</t>
  </si>
  <si>
    <t>ФОП Мнацаканян,  поточний  ремонт внутріквартальних доріг</t>
  </si>
  <si>
    <t>послуги містобудівного  моніторингу реалізації Генерального плану м.Ніжин - аналітичні послуги</t>
  </si>
  <si>
    <t>ФОП Логінов,  фарбування перил театрального мосту</t>
  </si>
  <si>
    <t>Надходження коштів на рахунки бюджету 22.07.2021 р., в т.ч.: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</si>
</sst>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8" fillId="33" borderId="15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0" t="s">
        <v>46</v>
      </c>
      <c r="B1" s="80"/>
      <c r="C1" s="80"/>
      <c r="D1" s="80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8"/>
  <sheetViews>
    <sheetView tabSelected="1" view="pageBreakPreview" zoomScale="70" zoomScaleSheetLayoutView="70" zoomScalePageLayoutView="0" workbookViewId="0" topLeftCell="A1">
      <selection activeCell="D8" sqref="D8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126" t="s">
        <v>130</v>
      </c>
      <c r="B1" s="126"/>
      <c r="C1" s="126"/>
      <c r="D1" s="126"/>
      <c r="E1" s="126"/>
    </row>
    <row r="2" spans="1:5" ht="26.25" customHeight="1" hidden="1">
      <c r="A2" s="127" t="s">
        <v>125</v>
      </c>
      <c r="B2" s="127"/>
      <c r="C2" s="127"/>
      <c r="D2" s="128"/>
      <c r="E2" s="23"/>
    </row>
    <row r="3" spans="1:5" ht="21.75" customHeight="1">
      <c r="A3" s="34" t="s">
        <v>110</v>
      </c>
      <c r="B3" s="34"/>
      <c r="C3" s="34"/>
      <c r="D3" s="36" t="s">
        <v>24</v>
      </c>
      <c r="E3" s="23"/>
    </row>
    <row r="4" spans="1:5" ht="23.25" customHeight="1">
      <c r="A4" s="115" t="s">
        <v>111</v>
      </c>
      <c r="B4" s="115"/>
      <c r="C4" s="115"/>
      <c r="D4" s="76">
        <v>2296125.2</v>
      </c>
      <c r="E4" s="23"/>
    </row>
    <row r="5" spans="1:5" ht="23.25" customHeight="1">
      <c r="A5" s="115" t="s">
        <v>146</v>
      </c>
      <c r="B5" s="115"/>
      <c r="C5" s="115"/>
      <c r="D5" s="54">
        <f>D6+D7+D8+D9</f>
        <v>3545053.67</v>
      </c>
      <c r="E5" s="23"/>
    </row>
    <row r="6" spans="1:5" ht="23.25" customHeight="1">
      <c r="A6" s="129" t="s">
        <v>98</v>
      </c>
      <c r="B6" s="130"/>
      <c r="C6" s="131"/>
      <c r="D6" s="24"/>
      <c r="E6" s="23"/>
    </row>
    <row r="7" spans="1:5" ht="23.25" customHeight="1">
      <c r="A7" s="129" t="s">
        <v>100</v>
      </c>
      <c r="B7" s="130"/>
      <c r="C7" s="131"/>
      <c r="D7" s="24"/>
      <c r="E7" s="23"/>
    </row>
    <row r="8" spans="1:5" ht="30" customHeight="1">
      <c r="A8" s="132" t="s">
        <v>61</v>
      </c>
      <c r="B8" s="132"/>
      <c r="C8" s="132"/>
      <c r="D8" s="71">
        <f>2623094.23+921847.9</f>
        <v>3544942.13</v>
      </c>
      <c r="E8" s="23"/>
    </row>
    <row r="9" spans="1:5" ht="22.5" customHeight="1">
      <c r="A9" s="133" t="s">
        <v>62</v>
      </c>
      <c r="B9" s="133"/>
      <c r="C9" s="133"/>
      <c r="D9" s="35">
        <v>111.54</v>
      </c>
      <c r="E9" s="23"/>
    </row>
    <row r="10" spans="1:5" ht="23.25" customHeight="1">
      <c r="A10" s="115" t="s">
        <v>133</v>
      </c>
      <c r="B10" s="115"/>
      <c r="C10" s="115"/>
      <c r="D10" s="54">
        <f>D4+D5</f>
        <v>5841178.87</v>
      </c>
      <c r="E10" s="23"/>
    </row>
    <row r="11" spans="1:5" ht="18.75" customHeight="1">
      <c r="A11" s="123" t="s">
        <v>70</v>
      </c>
      <c r="B11" s="123"/>
      <c r="C11" s="123"/>
      <c r="D11" s="123"/>
      <c r="E11" s="23"/>
    </row>
    <row r="12" spans="1:6" s="25" customFormat="1" ht="24.75" customHeight="1">
      <c r="A12" s="55" t="s">
        <v>53</v>
      </c>
      <c r="B12" s="123" t="s">
        <v>54</v>
      </c>
      <c r="C12" s="123"/>
      <c r="D12" s="56">
        <f>D13+D34+D40+D48+D153+D154+D155+D156</f>
        <v>138653.40000000002</v>
      </c>
      <c r="E12" s="24"/>
      <c r="F12" s="63"/>
    </row>
    <row r="13" spans="1:5" s="25" customFormat="1" ht="33.75" customHeight="1">
      <c r="A13" s="52" t="s">
        <v>55</v>
      </c>
      <c r="B13" s="84" t="s">
        <v>101</v>
      </c>
      <c r="C13" s="84"/>
      <c r="D13" s="39">
        <f>D14+D15+D16+D17+D18+D19+D20+D21+D22+D23+D24+D25+D26+D27+D28+D29+D30+D31+D32+D33</f>
        <v>24754.52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92</v>
      </c>
      <c r="D15" s="49"/>
      <c r="E15" s="24"/>
    </row>
    <row r="16" spans="1:5" s="33" customFormat="1" ht="22.5" customHeight="1" hidden="1">
      <c r="A16" s="57"/>
      <c r="B16" s="51"/>
      <c r="C16" s="50" t="s">
        <v>59</v>
      </c>
      <c r="D16" s="49"/>
      <c r="E16" s="32"/>
    </row>
    <row r="17" spans="1:5" s="33" customFormat="1" ht="22.5" customHeight="1" hidden="1">
      <c r="A17" s="57"/>
      <c r="B17" s="51"/>
      <c r="C17" s="50" t="s">
        <v>30</v>
      </c>
      <c r="D17" s="49"/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104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>
      <c r="A22" s="57"/>
      <c r="B22" s="51"/>
      <c r="C22" s="50" t="s">
        <v>64</v>
      </c>
      <c r="D22" s="49">
        <v>13173.23</v>
      </c>
      <c r="E22" s="32"/>
    </row>
    <row r="23" spans="1:5" s="33" customFormat="1" ht="22.5" customHeight="1" hidden="1">
      <c r="A23" s="57"/>
      <c r="B23" s="51"/>
      <c r="C23" s="50" t="s">
        <v>18</v>
      </c>
      <c r="D23" s="49"/>
      <c r="E23" s="32"/>
    </row>
    <row r="24" spans="1:5" s="33" customFormat="1" ht="22.5" customHeight="1" hidden="1">
      <c r="A24" s="57"/>
      <c r="B24" s="51"/>
      <c r="C24" s="50" t="s">
        <v>31</v>
      </c>
      <c r="D24" s="49"/>
      <c r="E24" s="32"/>
    </row>
    <row r="25" spans="1:5" s="33" customFormat="1" ht="22.5" customHeight="1" hidden="1">
      <c r="A25" s="57"/>
      <c r="B25" s="51"/>
      <c r="C25" s="50" t="s">
        <v>65</v>
      </c>
      <c r="D25" s="49"/>
      <c r="E25" s="32"/>
    </row>
    <row r="26" spans="1:5" s="33" customFormat="1" ht="22.5" customHeight="1" hidden="1">
      <c r="A26" s="57"/>
      <c r="B26" s="51"/>
      <c r="C26" s="50" t="s">
        <v>45</v>
      </c>
      <c r="D26" s="49"/>
      <c r="E26" s="32"/>
    </row>
    <row r="27" spans="1:5" s="33" customFormat="1" ht="21" customHeight="1" hidden="1">
      <c r="A27" s="57"/>
      <c r="B27" s="51"/>
      <c r="C27" s="50" t="s">
        <v>69</v>
      </c>
      <c r="D27" s="49"/>
      <c r="E27" s="32"/>
    </row>
    <row r="28" spans="1:5" s="33" customFormat="1" ht="21" customHeight="1" hidden="1">
      <c r="A28" s="57"/>
      <c r="B28" s="51"/>
      <c r="C28" s="50" t="s">
        <v>66</v>
      </c>
      <c r="D28" s="49"/>
      <c r="E28" s="32"/>
    </row>
    <row r="29" spans="1:5" s="33" customFormat="1" ht="21" customHeight="1" hidden="1">
      <c r="A29" s="57"/>
      <c r="B29" s="51"/>
      <c r="C29" s="50" t="s">
        <v>76</v>
      </c>
      <c r="D29" s="49"/>
      <c r="E29" s="32"/>
    </row>
    <row r="30" spans="1:5" s="33" customFormat="1" ht="21" customHeight="1" hidden="1">
      <c r="A30" s="57"/>
      <c r="B30" s="51"/>
      <c r="C30" s="50" t="s">
        <v>85</v>
      </c>
      <c r="D30" s="49"/>
      <c r="E30" s="32"/>
    </row>
    <row r="31" spans="1:5" s="33" customFormat="1" ht="21" customHeight="1" hidden="1">
      <c r="A31" s="57"/>
      <c r="B31" s="51"/>
      <c r="C31" s="50" t="s">
        <v>87</v>
      </c>
      <c r="D31" s="49"/>
      <c r="E31" s="32"/>
    </row>
    <row r="32" spans="1:5" s="33" customFormat="1" ht="24" customHeight="1">
      <c r="A32" s="57"/>
      <c r="B32" s="51"/>
      <c r="C32" s="50" t="s">
        <v>134</v>
      </c>
      <c r="D32" s="47">
        <v>11581.29</v>
      </c>
      <c r="E32" s="32"/>
    </row>
    <row r="33" spans="1:5" s="33" customFormat="1" ht="21" customHeight="1" hidden="1">
      <c r="A33" s="57"/>
      <c r="B33" s="51"/>
      <c r="C33" s="50" t="s">
        <v>60</v>
      </c>
      <c r="D33" s="49"/>
      <c r="E33" s="32"/>
    </row>
    <row r="34" spans="1:5" s="33" customFormat="1" ht="23.25" customHeight="1">
      <c r="A34" s="52" t="s">
        <v>8</v>
      </c>
      <c r="B34" s="124" t="s">
        <v>67</v>
      </c>
      <c r="C34" s="125"/>
      <c r="D34" s="39">
        <f>SUM(D35:D39)</f>
        <v>16354</v>
      </c>
      <c r="E34" s="32"/>
    </row>
    <row r="35" spans="1:5" s="33" customFormat="1" ht="22.5" customHeight="1" hidden="1">
      <c r="A35" s="52"/>
      <c r="B35" s="120" t="s">
        <v>68</v>
      </c>
      <c r="C35" s="120"/>
      <c r="D35" s="42"/>
      <c r="E35" s="32"/>
    </row>
    <row r="36" spans="1:5" s="25" customFormat="1" ht="24" customHeight="1" hidden="1">
      <c r="A36" s="52"/>
      <c r="B36" s="120" t="s">
        <v>15</v>
      </c>
      <c r="C36" s="120"/>
      <c r="D36" s="42"/>
      <c r="E36" s="24"/>
    </row>
    <row r="37" spans="1:5" s="25" customFormat="1" ht="24" customHeight="1">
      <c r="A37" s="52"/>
      <c r="B37" s="120" t="s">
        <v>88</v>
      </c>
      <c r="C37" s="120"/>
      <c r="D37" s="43">
        <v>16354</v>
      </c>
      <c r="E37" s="24"/>
    </row>
    <row r="38" spans="1:5" s="25" customFormat="1" ht="24" customHeight="1" hidden="1">
      <c r="A38" s="52"/>
      <c r="B38" s="120" t="s">
        <v>89</v>
      </c>
      <c r="C38" s="120"/>
      <c r="D38" s="42"/>
      <c r="E38" s="24"/>
    </row>
    <row r="39" spans="1:5" s="25" customFormat="1" ht="19.5" customHeight="1" hidden="1">
      <c r="A39" s="52"/>
      <c r="B39" s="121"/>
      <c r="C39" s="122"/>
      <c r="D39" s="42"/>
      <c r="E39" s="24"/>
    </row>
    <row r="40" spans="1:5" s="25" customFormat="1" ht="24" customHeight="1">
      <c r="A40" s="52" t="s">
        <v>10</v>
      </c>
      <c r="B40" s="119" t="s">
        <v>67</v>
      </c>
      <c r="C40" s="119"/>
      <c r="D40" s="44">
        <f>SUM(D41:D47)</f>
        <v>0</v>
      </c>
      <c r="E40" s="24"/>
    </row>
    <row r="41" spans="1:5" s="25" customFormat="1" ht="24" customHeight="1" hidden="1">
      <c r="A41" s="52"/>
      <c r="B41" s="120" t="s">
        <v>63</v>
      </c>
      <c r="C41" s="120"/>
      <c r="D41" s="42"/>
      <c r="E41" s="24"/>
    </row>
    <row r="42" spans="1:5" s="25" customFormat="1" ht="24" customHeight="1" hidden="1">
      <c r="A42" s="52"/>
      <c r="B42" s="120" t="s">
        <v>83</v>
      </c>
      <c r="C42" s="120"/>
      <c r="D42" s="42"/>
      <c r="E42" s="24"/>
    </row>
    <row r="43" spans="1:5" s="25" customFormat="1" ht="19.5" hidden="1">
      <c r="A43" s="52"/>
      <c r="B43" s="120" t="s">
        <v>106</v>
      </c>
      <c r="C43" s="120"/>
      <c r="D43" s="42"/>
      <c r="E43" s="24"/>
    </row>
    <row r="44" spans="1:5" s="25" customFormat="1" ht="19.5" hidden="1">
      <c r="A44" s="52"/>
      <c r="B44" s="120" t="s">
        <v>15</v>
      </c>
      <c r="C44" s="120"/>
      <c r="D44" s="42"/>
      <c r="E44" s="24"/>
    </row>
    <row r="45" spans="1:5" s="25" customFormat="1" ht="19.5" hidden="1">
      <c r="A45" s="52"/>
      <c r="B45" s="120" t="s">
        <v>31</v>
      </c>
      <c r="C45" s="120"/>
      <c r="D45" s="42"/>
      <c r="E45" s="24"/>
    </row>
    <row r="46" spans="1:5" s="25" customFormat="1" ht="24" customHeight="1" hidden="1">
      <c r="A46" s="52"/>
      <c r="B46" s="121" t="s">
        <v>68</v>
      </c>
      <c r="C46" s="122"/>
      <c r="D46" s="42"/>
      <c r="E46" s="24"/>
    </row>
    <row r="47" spans="1:5" s="25" customFormat="1" ht="24" customHeight="1" hidden="1">
      <c r="A47" s="52"/>
      <c r="B47" s="120" t="s">
        <v>74</v>
      </c>
      <c r="C47" s="120"/>
      <c r="D47" s="42"/>
      <c r="E47" s="24"/>
    </row>
    <row r="48" spans="1:5" s="25" customFormat="1" ht="24" customHeight="1">
      <c r="A48" s="21" t="s">
        <v>25</v>
      </c>
      <c r="B48" s="119" t="s">
        <v>67</v>
      </c>
      <c r="C48" s="119"/>
      <c r="D48" s="40">
        <f>D49+D70+D92+D113+D132+D151</f>
        <v>77898.05</v>
      </c>
      <c r="E48" s="24"/>
    </row>
    <row r="49" spans="1:5" s="25" customFormat="1" ht="18" customHeight="1">
      <c r="A49" s="21"/>
      <c r="B49" s="119" t="s">
        <v>72</v>
      </c>
      <c r="C49" s="119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85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87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95</v>
      </c>
      <c r="D69" s="46"/>
      <c r="E69" s="32"/>
    </row>
    <row r="70" spans="1:5" s="33" customFormat="1" ht="21" customHeight="1">
      <c r="A70" s="21"/>
      <c r="B70" s="119" t="s">
        <v>1</v>
      </c>
      <c r="C70" s="119"/>
      <c r="D70" s="61">
        <f>SUM(D71:D91)</f>
        <v>57434.16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>
      <c r="A74" s="57"/>
      <c r="B74" s="50"/>
      <c r="C74" s="50" t="s">
        <v>74</v>
      </c>
      <c r="D74" s="46">
        <v>63</v>
      </c>
      <c r="E74" s="32"/>
    </row>
    <row r="75" spans="1:5" s="33" customFormat="1" ht="19.5" customHeight="1">
      <c r="A75" s="57"/>
      <c r="B75" s="50"/>
      <c r="C75" s="50" t="s">
        <v>63</v>
      </c>
      <c r="D75" s="46">
        <v>33050.75</v>
      </c>
      <c r="E75" s="32"/>
    </row>
    <row r="76" spans="1:5" s="33" customFormat="1" ht="21" customHeight="1" hidden="1">
      <c r="A76" s="57"/>
      <c r="B76" s="50"/>
      <c r="C76" s="50" t="s">
        <v>75</v>
      </c>
      <c r="D76" s="46"/>
      <c r="E76" s="32"/>
    </row>
    <row r="77" spans="1:5" s="33" customFormat="1" ht="18.75" customHeight="1">
      <c r="A77" s="57"/>
      <c r="B77" s="50"/>
      <c r="C77" s="50" t="s">
        <v>15</v>
      </c>
      <c r="D77" s="46">
        <v>23271.5</v>
      </c>
      <c r="E77" s="32"/>
    </row>
    <row r="78" spans="1:5" s="33" customFormat="1" ht="19.5" customHeight="1">
      <c r="A78" s="57"/>
      <c r="B78" s="50"/>
      <c r="C78" s="50" t="s">
        <v>64</v>
      </c>
      <c r="D78" s="46">
        <v>53.08</v>
      </c>
      <c r="E78" s="32"/>
    </row>
    <row r="79" spans="1:5" s="33" customFormat="1" ht="18.7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 hidden="1">
      <c r="A82" s="57"/>
      <c r="B82" s="50"/>
      <c r="C82" s="50" t="s">
        <v>31</v>
      </c>
      <c r="D82" s="46"/>
      <c r="E82" s="32"/>
    </row>
    <row r="83" spans="1:5" s="33" customFormat="1" ht="18.75" customHeight="1">
      <c r="A83" s="57"/>
      <c r="B83" s="50"/>
      <c r="C83" s="50" t="s">
        <v>65</v>
      </c>
      <c r="D83" s="46">
        <v>576.19</v>
      </c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>
      <c r="A86" s="57"/>
      <c r="B86" s="50"/>
      <c r="C86" s="50" t="s">
        <v>85</v>
      </c>
      <c r="D86" s="46">
        <v>419.64</v>
      </c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 hidden="1">
      <c r="A89" s="57"/>
      <c r="B89" s="50"/>
      <c r="C89" s="50" t="s">
        <v>77</v>
      </c>
      <c r="D89" s="46"/>
      <c r="E89" s="32"/>
    </row>
    <row r="90" spans="1:5" s="33" customFormat="1" ht="19.5" customHeight="1" hidden="1">
      <c r="A90" s="57"/>
      <c r="B90" s="50"/>
      <c r="C90" s="50" t="s">
        <v>0</v>
      </c>
      <c r="D90" s="46"/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19" t="s">
        <v>2</v>
      </c>
      <c r="C92" s="119"/>
      <c r="D92" s="61">
        <f>SUM(D93:D112)</f>
        <v>5449.0599999999995</v>
      </c>
      <c r="E92" s="32"/>
    </row>
    <row r="93" spans="1:5" s="25" customFormat="1" ht="27" customHeight="1" hidden="1">
      <c r="A93" s="57"/>
      <c r="B93" s="58"/>
      <c r="C93" s="50" t="s">
        <v>73</v>
      </c>
      <c r="D93" s="49"/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>
      <c r="A96" s="57"/>
      <c r="B96" s="58"/>
      <c r="C96" s="50" t="s">
        <v>74</v>
      </c>
      <c r="D96" s="46">
        <v>1281.29</v>
      </c>
      <c r="E96" s="32"/>
    </row>
    <row r="97" spans="1:5" s="33" customFormat="1" ht="23.25" customHeight="1" hidden="1">
      <c r="A97" s="57"/>
      <c r="B97" s="58"/>
      <c r="C97" s="50" t="s">
        <v>63</v>
      </c>
      <c r="D97" s="46"/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 hidden="1">
      <c r="A99" s="57"/>
      <c r="B99" s="58"/>
      <c r="C99" s="50" t="s">
        <v>15</v>
      </c>
      <c r="D99" s="46"/>
      <c r="E99" s="32"/>
    </row>
    <row r="100" spans="1:5" s="33" customFormat="1" ht="22.5" customHeight="1">
      <c r="A100" s="57"/>
      <c r="B100" s="58"/>
      <c r="C100" s="50" t="s">
        <v>64</v>
      </c>
      <c r="D100" s="46">
        <v>972.85</v>
      </c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>
      <c r="A103" s="57"/>
      <c r="B103" s="58"/>
      <c r="C103" s="50" t="s">
        <v>65</v>
      </c>
      <c r="D103" s="46">
        <v>3194.92</v>
      </c>
      <c r="E103" s="32"/>
    </row>
    <row r="104" spans="1:5" s="33" customFormat="1" ht="22.5" customHeight="1" hidden="1">
      <c r="A104" s="57"/>
      <c r="B104" s="58"/>
      <c r="C104" s="50" t="s">
        <v>45</v>
      </c>
      <c r="D104" s="46"/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85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85</v>
      </c>
      <c r="D109" s="46"/>
      <c r="E109" s="32"/>
    </row>
    <row r="110" spans="1:5" s="33" customFormat="1" ht="22.5" customHeight="1" hidden="1">
      <c r="A110" s="57"/>
      <c r="B110" s="58"/>
      <c r="C110" s="50" t="s">
        <v>77</v>
      </c>
      <c r="D110" s="46"/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 hidden="1">
      <c r="A112" s="57"/>
      <c r="B112" s="58"/>
      <c r="C112" s="50" t="s">
        <v>60</v>
      </c>
      <c r="D112" s="46"/>
      <c r="E112" s="32"/>
    </row>
    <row r="113" spans="1:5" s="33" customFormat="1" ht="22.5" customHeight="1">
      <c r="A113" s="38"/>
      <c r="B113" s="119" t="s">
        <v>71</v>
      </c>
      <c r="C113" s="119"/>
      <c r="D113" s="61">
        <f>SUM(D114:D131)</f>
        <v>556.88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46"/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>
      <c r="A117" s="57"/>
      <c r="B117" s="50"/>
      <c r="C117" s="50" t="s">
        <v>74</v>
      </c>
      <c r="D117" s="46">
        <v>556.88</v>
      </c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85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>
      <c r="A132" s="21"/>
      <c r="B132" s="119" t="s">
        <v>84</v>
      </c>
      <c r="C132" s="119"/>
      <c r="D132" s="61">
        <f>SUM(D133:D150)</f>
        <v>14457.95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46"/>
      <c r="E133" s="24"/>
    </row>
    <row r="134" spans="1:5" s="33" customFormat="1" ht="19.5" customHeight="1" hidden="1">
      <c r="A134" s="57"/>
      <c r="B134" s="50"/>
      <c r="C134" s="50" t="s">
        <v>59</v>
      </c>
      <c r="D134" s="46"/>
      <c r="E134" s="32"/>
    </row>
    <row r="135" spans="1:5" s="33" customFormat="1" ht="19.5" customHeight="1" hidden="1">
      <c r="A135" s="57"/>
      <c r="B135" s="50"/>
      <c r="C135" s="50" t="s">
        <v>30</v>
      </c>
      <c r="D135" s="46"/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 hidden="1">
      <c r="A137" s="57"/>
      <c r="B137" s="50"/>
      <c r="C137" s="50" t="s">
        <v>63</v>
      </c>
      <c r="D137" s="46"/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>
      <c r="A139" s="57"/>
      <c r="B139" s="50"/>
      <c r="C139" s="50" t="s">
        <v>15</v>
      </c>
      <c r="D139" s="46">
        <v>2609.02</v>
      </c>
      <c r="E139" s="32"/>
    </row>
    <row r="140" spans="1:5" s="33" customFormat="1" ht="19.5" customHeight="1">
      <c r="A140" s="57"/>
      <c r="B140" s="50"/>
      <c r="C140" s="50" t="s">
        <v>64</v>
      </c>
      <c r="D140" s="46">
        <f>25+4278.89+7243.92+120.6+61.14+84.92+34.46</f>
        <v>11848.93</v>
      </c>
      <c r="E140" s="32"/>
    </row>
    <row r="141" spans="1:5" s="33" customFormat="1" ht="19.5" customHeight="1" hidden="1">
      <c r="A141" s="57"/>
      <c r="B141" s="50"/>
      <c r="C141" s="50" t="s">
        <v>18</v>
      </c>
      <c r="D141" s="46"/>
      <c r="E141" s="32"/>
    </row>
    <row r="142" spans="1:5" s="33" customFormat="1" ht="20.2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 hidden="1">
      <c r="A146" s="57"/>
      <c r="B146" s="50"/>
      <c r="C146" s="50" t="s">
        <v>85</v>
      </c>
      <c r="D146" s="46"/>
      <c r="E146" s="32"/>
    </row>
    <row r="147" spans="1:5" s="33" customFormat="1" ht="24" customHeight="1" hidden="1">
      <c r="A147" s="57"/>
      <c r="B147" s="50"/>
      <c r="C147" s="50" t="s">
        <v>66</v>
      </c>
      <c r="D147" s="46"/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 hidden="1">
      <c r="A149" s="57"/>
      <c r="B149" s="50"/>
      <c r="C149" s="50" t="s">
        <v>77</v>
      </c>
      <c r="D149" s="46"/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>
      <c r="A151" s="57"/>
      <c r="B151" s="119" t="s">
        <v>81</v>
      </c>
      <c r="C151" s="119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42" customHeight="1">
      <c r="A153" s="104" t="s">
        <v>56</v>
      </c>
      <c r="B153" s="117" t="s">
        <v>135</v>
      </c>
      <c r="C153" s="118"/>
      <c r="D153" s="45">
        <v>3646.22</v>
      </c>
      <c r="E153" s="32"/>
    </row>
    <row r="154" spans="1:5" s="25" customFormat="1" ht="31.5" customHeight="1">
      <c r="A154" s="105"/>
      <c r="B154" s="117" t="s">
        <v>112</v>
      </c>
      <c r="C154" s="118"/>
      <c r="D154" s="45">
        <v>16000.61</v>
      </c>
      <c r="E154" s="24"/>
    </row>
    <row r="155" spans="1:5" s="25" customFormat="1" ht="21" customHeight="1" hidden="1">
      <c r="A155" s="105"/>
      <c r="B155" s="117"/>
      <c r="C155" s="118"/>
      <c r="D155" s="45"/>
      <c r="E155" s="24"/>
    </row>
    <row r="156" spans="1:5" s="25" customFormat="1" ht="22.5" customHeight="1" hidden="1">
      <c r="A156" s="106"/>
      <c r="B156" s="117"/>
      <c r="C156" s="118"/>
      <c r="D156" s="45"/>
      <c r="E156" s="24"/>
    </row>
    <row r="157" spans="1:6" s="25" customFormat="1" ht="22.5" customHeight="1">
      <c r="A157" s="52" t="s">
        <v>22</v>
      </c>
      <c r="B157" s="115" t="s">
        <v>57</v>
      </c>
      <c r="C157" s="115"/>
      <c r="D157" s="40">
        <f>D167+D179+D188+D195+D219+D225+D238+D259+D214+D264+D273+D203+D207+D249+D269</f>
        <v>1278746.04</v>
      </c>
      <c r="E157" s="24"/>
      <c r="F157" s="63"/>
    </row>
    <row r="158" spans="1:6" s="25" customFormat="1" ht="21" customHeight="1">
      <c r="A158" s="104" t="s">
        <v>91</v>
      </c>
      <c r="B158" s="82" t="s">
        <v>96</v>
      </c>
      <c r="C158" s="83"/>
      <c r="D158" s="42">
        <v>1220</v>
      </c>
      <c r="E158" s="59"/>
      <c r="F158" s="63"/>
    </row>
    <row r="159" spans="1:6" s="25" customFormat="1" ht="18.75">
      <c r="A159" s="105"/>
      <c r="B159" s="82" t="s">
        <v>122</v>
      </c>
      <c r="C159" s="83"/>
      <c r="D159" s="42">
        <v>3956</v>
      </c>
      <c r="E159" s="59"/>
      <c r="F159" s="63"/>
    </row>
    <row r="160" spans="1:7" s="25" customFormat="1" ht="18.75">
      <c r="A160" s="105"/>
      <c r="B160" s="82" t="s">
        <v>123</v>
      </c>
      <c r="C160" s="83"/>
      <c r="D160" s="42">
        <v>408</v>
      </c>
      <c r="E160" s="59"/>
      <c r="G160" s="63"/>
    </row>
    <row r="161" spans="1:7" s="25" customFormat="1" ht="18.75">
      <c r="A161" s="105"/>
      <c r="B161" s="82" t="s">
        <v>124</v>
      </c>
      <c r="C161" s="83"/>
      <c r="D161" s="42">
        <v>11000</v>
      </c>
      <c r="E161" s="59"/>
      <c r="G161" s="63"/>
    </row>
    <row r="162" spans="1:7" s="25" customFormat="1" ht="53.25" customHeight="1">
      <c r="A162" s="105"/>
      <c r="B162" s="82" t="s">
        <v>136</v>
      </c>
      <c r="C162" s="83"/>
      <c r="D162" s="42">
        <v>36400</v>
      </c>
      <c r="E162" s="59"/>
      <c r="G162" s="63"/>
    </row>
    <row r="163" spans="1:7" s="25" customFormat="1" ht="33" customHeight="1">
      <c r="A163" s="105"/>
      <c r="B163" s="82" t="s">
        <v>127</v>
      </c>
      <c r="C163" s="83"/>
      <c r="D163" s="42">
        <f>2506.05+34050</f>
        <v>36556.05</v>
      </c>
      <c r="E163" s="59"/>
      <c r="G163" s="63"/>
    </row>
    <row r="164" spans="1:7" s="25" customFormat="1" ht="33" customHeight="1">
      <c r="A164" s="105"/>
      <c r="B164" s="82" t="s">
        <v>137</v>
      </c>
      <c r="C164" s="83"/>
      <c r="D164" s="42">
        <v>35288.9</v>
      </c>
      <c r="E164" s="59"/>
      <c r="G164" s="63"/>
    </row>
    <row r="165" spans="1:7" s="25" customFormat="1" ht="33" customHeight="1">
      <c r="A165" s="105"/>
      <c r="B165" s="82" t="s">
        <v>126</v>
      </c>
      <c r="C165" s="83"/>
      <c r="D165" s="42">
        <v>900</v>
      </c>
      <c r="E165" s="59"/>
      <c r="G165" s="63"/>
    </row>
    <row r="166" spans="1:7" s="25" customFormat="1" ht="39" customHeight="1">
      <c r="A166" s="105"/>
      <c r="B166" s="82" t="s">
        <v>144</v>
      </c>
      <c r="C166" s="83"/>
      <c r="D166" s="42">
        <v>48518.74</v>
      </c>
      <c r="E166" s="59"/>
      <c r="G166" s="63"/>
    </row>
    <row r="167" spans="1:5" s="25" customFormat="1" ht="19.5">
      <c r="A167" s="106"/>
      <c r="B167" s="96" t="s">
        <v>94</v>
      </c>
      <c r="C167" s="97"/>
      <c r="D167" s="61">
        <f>SUM(D158:D166)</f>
        <v>174247.69</v>
      </c>
      <c r="E167" s="59"/>
    </row>
    <row r="168" spans="1:4" s="26" customFormat="1" ht="26.25" customHeight="1">
      <c r="A168" s="115" t="s">
        <v>64</v>
      </c>
      <c r="B168" s="82" t="s">
        <v>93</v>
      </c>
      <c r="C168" s="83"/>
      <c r="D168" s="29">
        <f>175+110+7125+7125+950+1275</f>
        <v>16760</v>
      </c>
    </row>
    <row r="169" spans="1:4" s="26" customFormat="1" ht="20.25" customHeight="1">
      <c r="A169" s="115"/>
      <c r="B169" s="82" t="s">
        <v>116</v>
      </c>
      <c r="C169" s="83"/>
      <c r="D169" s="29">
        <v>262.26</v>
      </c>
    </row>
    <row r="170" spans="1:4" s="26" customFormat="1" ht="38.25" customHeight="1">
      <c r="A170" s="115"/>
      <c r="B170" s="82" t="s">
        <v>117</v>
      </c>
      <c r="C170" s="83"/>
      <c r="D170" s="29">
        <v>250</v>
      </c>
    </row>
    <row r="171" spans="1:4" s="26" customFormat="1" ht="21" customHeight="1">
      <c r="A171" s="115"/>
      <c r="B171" s="82" t="s">
        <v>118</v>
      </c>
      <c r="C171" s="83"/>
      <c r="D171" s="29">
        <v>205.04</v>
      </c>
    </row>
    <row r="172" spans="1:4" s="26" customFormat="1" ht="21" customHeight="1">
      <c r="A172" s="115"/>
      <c r="B172" s="82" t="s">
        <v>119</v>
      </c>
      <c r="C172" s="83"/>
      <c r="D172" s="29">
        <v>304.8</v>
      </c>
    </row>
    <row r="173" spans="1:4" s="26" customFormat="1" ht="28.5" customHeight="1" hidden="1">
      <c r="A173" s="115"/>
      <c r="B173" s="82"/>
      <c r="C173" s="83"/>
      <c r="D173" s="29"/>
    </row>
    <row r="174" spans="1:4" s="26" customFormat="1" ht="27.75" customHeight="1" hidden="1">
      <c r="A174" s="115"/>
      <c r="B174" s="82"/>
      <c r="C174" s="83"/>
      <c r="D174" s="29"/>
    </row>
    <row r="175" spans="1:4" s="26" customFormat="1" ht="22.5" customHeight="1" hidden="1">
      <c r="A175" s="115"/>
      <c r="B175" s="82"/>
      <c r="C175" s="83"/>
      <c r="D175" s="29"/>
    </row>
    <row r="176" spans="1:4" s="26" customFormat="1" ht="22.5" customHeight="1" hidden="1">
      <c r="A176" s="115"/>
      <c r="B176" s="82"/>
      <c r="C176" s="83"/>
      <c r="D176" s="29"/>
    </row>
    <row r="177" spans="1:4" s="26" customFormat="1" ht="22.5" customHeight="1" hidden="1">
      <c r="A177" s="115"/>
      <c r="B177" s="82"/>
      <c r="C177" s="83"/>
      <c r="D177" s="29"/>
    </row>
    <row r="178" spans="1:4" s="26" customFormat="1" ht="22.5" customHeight="1" hidden="1">
      <c r="A178" s="115"/>
      <c r="B178" s="82"/>
      <c r="C178" s="83"/>
      <c r="D178" s="29"/>
    </row>
    <row r="179" spans="1:8" s="26" customFormat="1" ht="19.5">
      <c r="A179" s="115"/>
      <c r="B179" s="96" t="s">
        <v>94</v>
      </c>
      <c r="C179" s="97"/>
      <c r="D179" s="62">
        <f>SUM(D168:D178)</f>
        <v>17782.1</v>
      </c>
      <c r="F179" s="28"/>
      <c r="H179" s="28"/>
    </row>
    <row r="180" spans="1:4" s="26" customFormat="1" ht="22.5" customHeight="1" hidden="1">
      <c r="A180" s="104" t="s">
        <v>60</v>
      </c>
      <c r="B180" s="82"/>
      <c r="C180" s="83"/>
      <c r="D180" s="29"/>
    </row>
    <row r="181" spans="1:4" s="26" customFormat="1" ht="21.75" customHeight="1" hidden="1">
      <c r="A181" s="105"/>
      <c r="B181" s="82"/>
      <c r="C181" s="83"/>
      <c r="D181" s="29"/>
    </row>
    <row r="182" spans="1:4" s="26" customFormat="1" ht="18" customHeight="1" hidden="1">
      <c r="A182" s="105"/>
      <c r="B182" s="82"/>
      <c r="C182" s="83"/>
      <c r="D182" s="29"/>
    </row>
    <row r="183" spans="1:4" s="26" customFormat="1" ht="18.75" hidden="1">
      <c r="A183" s="105"/>
      <c r="B183" s="109"/>
      <c r="C183" s="116"/>
      <c r="D183" s="29"/>
    </row>
    <row r="184" spans="1:4" s="26" customFormat="1" ht="18.75" hidden="1">
      <c r="A184" s="105"/>
      <c r="B184" s="82"/>
      <c r="C184" s="83"/>
      <c r="D184" s="29"/>
    </row>
    <row r="185" spans="1:4" s="26" customFormat="1" ht="18.75" hidden="1">
      <c r="A185" s="105"/>
      <c r="B185" s="82"/>
      <c r="C185" s="83"/>
      <c r="D185" s="29"/>
    </row>
    <row r="186" spans="1:4" s="26" customFormat="1" ht="18.75" hidden="1">
      <c r="A186" s="105"/>
      <c r="B186" s="82"/>
      <c r="C186" s="83"/>
      <c r="D186" s="29"/>
    </row>
    <row r="187" spans="1:4" s="26" customFormat="1" ht="18.75" hidden="1">
      <c r="A187" s="105"/>
      <c r="B187" s="82"/>
      <c r="C187" s="83"/>
      <c r="D187" s="29"/>
    </row>
    <row r="188" spans="1:6" s="26" customFormat="1" ht="19.5" hidden="1">
      <c r="A188" s="106"/>
      <c r="B188" s="96" t="s">
        <v>94</v>
      </c>
      <c r="C188" s="97"/>
      <c r="D188" s="62">
        <f>SUM(D180:D187)</f>
        <v>0</v>
      </c>
      <c r="F188" s="28"/>
    </row>
    <row r="189" spans="1:4" s="26" customFormat="1" ht="24.75" customHeight="1">
      <c r="A189" s="115" t="s">
        <v>69</v>
      </c>
      <c r="B189" s="82" t="s">
        <v>120</v>
      </c>
      <c r="C189" s="83"/>
      <c r="D189" s="29">
        <v>480</v>
      </c>
    </row>
    <row r="190" spans="1:4" s="26" customFormat="1" ht="22.5" customHeight="1">
      <c r="A190" s="115"/>
      <c r="B190" s="82" t="s">
        <v>121</v>
      </c>
      <c r="C190" s="83"/>
      <c r="D190" s="29">
        <v>695</v>
      </c>
    </row>
    <row r="191" spans="1:4" s="26" customFormat="1" ht="22.5" customHeight="1" hidden="1">
      <c r="A191" s="115"/>
      <c r="B191" s="82"/>
      <c r="C191" s="83"/>
      <c r="D191" s="29"/>
    </row>
    <row r="192" spans="1:4" s="26" customFormat="1" ht="22.5" customHeight="1" hidden="1">
      <c r="A192" s="115"/>
      <c r="B192" s="82"/>
      <c r="C192" s="83"/>
      <c r="D192" s="29"/>
    </row>
    <row r="193" spans="1:4" s="26" customFormat="1" ht="18.75" hidden="1">
      <c r="A193" s="115"/>
      <c r="B193" s="82"/>
      <c r="C193" s="83"/>
      <c r="D193" s="29"/>
    </row>
    <row r="194" spans="1:4" s="26" customFormat="1" ht="51" customHeight="1" hidden="1">
      <c r="A194" s="115"/>
      <c r="B194" s="82"/>
      <c r="C194" s="83"/>
      <c r="D194" s="29"/>
    </row>
    <row r="195" spans="1:7" s="26" customFormat="1" ht="19.5">
      <c r="A195" s="115"/>
      <c r="B195" s="96" t="s">
        <v>94</v>
      </c>
      <c r="C195" s="97"/>
      <c r="D195" s="62">
        <f>SUM(D189:D194)</f>
        <v>1175</v>
      </c>
      <c r="G195" s="28"/>
    </row>
    <row r="196" spans="1:7" s="26" customFormat="1" ht="23.25" customHeight="1">
      <c r="A196" s="104" t="s">
        <v>102</v>
      </c>
      <c r="B196" s="82" t="s">
        <v>93</v>
      </c>
      <c r="C196" s="83"/>
      <c r="D196" s="29">
        <f>900+4700</f>
        <v>5600</v>
      </c>
      <c r="G196" s="28"/>
    </row>
    <row r="197" spans="1:7" s="26" customFormat="1" ht="18.75" hidden="1">
      <c r="A197" s="105"/>
      <c r="B197" s="82"/>
      <c r="C197" s="83"/>
      <c r="D197" s="29"/>
      <c r="G197" s="28"/>
    </row>
    <row r="198" spans="1:4" s="26" customFormat="1" ht="22.5" customHeight="1" hidden="1">
      <c r="A198" s="105"/>
      <c r="B198" s="82"/>
      <c r="C198" s="83"/>
      <c r="D198" s="29"/>
    </row>
    <row r="199" spans="1:4" s="26" customFormat="1" ht="26.25" customHeight="1" hidden="1">
      <c r="A199" s="105"/>
      <c r="B199" s="82"/>
      <c r="C199" s="83"/>
      <c r="D199" s="29"/>
    </row>
    <row r="200" spans="1:4" s="26" customFormat="1" ht="36.75" customHeight="1" hidden="1">
      <c r="A200" s="105"/>
      <c r="B200" s="82"/>
      <c r="C200" s="83"/>
      <c r="D200" s="29"/>
    </row>
    <row r="201" spans="1:4" s="26" customFormat="1" ht="41.25" customHeight="1" hidden="1">
      <c r="A201" s="105"/>
      <c r="B201" s="82"/>
      <c r="C201" s="83"/>
      <c r="D201" s="29"/>
    </row>
    <row r="202" spans="1:4" s="26" customFormat="1" ht="37.5" customHeight="1" hidden="1">
      <c r="A202" s="105"/>
      <c r="B202" s="82"/>
      <c r="C202" s="83"/>
      <c r="D202" s="29"/>
    </row>
    <row r="203" spans="1:6" s="26" customFormat="1" ht="18" customHeight="1">
      <c r="A203" s="106"/>
      <c r="B203" s="96" t="s">
        <v>94</v>
      </c>
      <c r="C203" s="97"/>
      <c r="D203" s="62">
        <f>SUM(D196:D202)</f>
        <v>5600</v>
      </c>
      <c r="F203" s="28"/>
    </row>
    <row r="204" spans="1:4" s="26" customFormat="1" ht="26.25" customHeight="1">
      <c r="A204" s="115" t="s">
        <v>129</v>
      </c>
      <c r="B204" s="82" t="s">
        <v>99</v>
      </c>
      <c r="C204" s="83"/>
      <c r="D204" s="29">
        <v>3960</v>
      </c>
    </row>
    <row r="205" spans="1:4" s="26" customFormat="1" ht="26.25" customHeight="1" hidden="1">
      <c r="A205" s="115"/>
      <c r="B205" s="109"/>
      <c r="C205" s="116"/>
      <c r="D205" s="29"/>
    </row>
    <row r="206" spans="1:4" s="26" customFormat="1" ht="24" customHeight="1" hidden="1">
      <c r="A206" s="115"/>
      <c r="B206" s="82"/>
      <c r="C206" s="83"/>
      <c r="D206" s="29"/>
    </row>
    <row r="207" spans="1:4" s="26" customFormat="1" ht="24" customHeight="1">
      <c r="A207" s="115"/>
      <c r="B207" s="96" t="s">
        <v>94</v>
      </c>
      <c r="C207" s="97"/>
      <c r="D207" s="62">
        <f>D204+D205+D206</f>
        <v>3960</v>
      </c>
    </row>
    <row r="208" spans="1:4" s="26" customFormat="1" ht="18.75">
      <c r="A208" s="115" t="s">
        <v>15</v>
      </c>
      <c r="B208" s="117" t="s">
        <v>114</v>
      </c>
      <c r="C208" s="118"/>
      <c r="D208" s="43">
        <v>4180</v>
      </c>
    </row>
    <row r="209" spans="1:4" s="26" customFormat="1" ht="26.25" customHeight="1">
      <c r="A209" s="115"/>
      <c r="B209" s="82" t="s">
        <v>115</v>
      </c>
      <c r="C209" s="83"/>
      <c r="D209" s="29">
        <v>448.6</v>
      </c>
    </row>
    <row r="210" spans="1:4" s="26" customFormat="1" ht="18.75">
      <c r="A210" s="115"/>
      <c r="B210" s="82" t="s">
        <v>128</v>
      </c>
      <c r="C210" s="83"/>
      <c r="D210" s="29">
        <v>1895</v>
      </c>
    </row>
    <row r="211" spans="1:4" s="26" customFormat="1" ht="29.25" customHeight="1" hidden="1">
      <c r="A211" s="115"/>
      <c r="B211" s="82"/>
      <c r="C211" s="83"/>
      <c r="D211" s="29"/>
    </row>
    <row r="212" spans="1:4" s="26" customFormat="1" ht="29.25" customHeight="1" hidden="1">
      <c r="A212" s="115"/>
      <c r="B212" s="82"/>
      <c r="C212" s="83"/>
      <c r="D212" s="29"/>
    </row>
    <row r="213" spans="1:4" s="26" customFormat="1" ht="27" customHeight="1" hidden="1">
      <c r="A213" s="115"/>
      <c r="B213" s="82"/>
      <c r="C213" s="83"/>
      <c r="D213" s="29"/>
    </row>
    <row r="214" spans="1:6" s="26" customFormat="1" ht="19.5">
      <c r="A214" s="115"/>
      <c r="B214" s="96" t="s">
        <v>94</v>
      </c>
      <c r="C214" s="97"/>
      <c r="D214" s="62">
        <f>SUM(D208:D213)</f>
        <v>6523.6</v>
      </c>
      <c r="F214" s="28"/>
    </row>
    <row r="215" spans="1:4" s="26" customFormat="1" ht="21" customHeight="1" hidden="1">
      <c r="A215" s="104" t="s">
        <v>109</v>
      </c>
      <c r="B215" s="82"/>
      <c r="C215" s="83"/>
      <c r="D215" s="65"/>
    </row>
    <row r="216" spans="1:4" s="26" customFormat="1" ht="39" customHeight="1" hidden="1">
      <c r="A216" s="105"/>
      <c r="B216" s="82"/>
      <c r="C216" s="83"/>
      <c r="D216" s="65"/>
    </row>
    <row r="217" spans="1:4" s="26" customFormat="1" ht="21" customHeight="1" hidden="1">
      <c r="A217" s="105"/>
      <c r="B217" s="82"/>
      <c r="C217" s="83"/>
      <c r="D217" s="29"/>
    </row>
    <row r="218" spans="1:4" s="26" customFormat="1" ht="49.5" customHeight="1" hidden="1">
      <c r="A218" s="105"/>
      <c r="B218" s="82"/>
      <c r="C218" s="83"/>
      <c r="D218" s="29"/>
    </row>
    <row r="219" spans="1:4" s="26" customFormat="1" ht="19.5" hidden="1">
      <c r="A219" s="106"/>
      <c r="B219" s="96" t="s">
        <v>94</v>
      </c>
      <c r="C219" s="97"/>
      <c r="D219" s="62">
        <f>SUM(D215:D218)</f>
        <v>0</v>
      </c>
    </row>
    <row r="220" spans="1:6" s="26" customFormat="1" ht="38.25" customHeight="1">
      <c r="A220" s="104" t="s">
        <v>18</v>
      </c>
      <c r="B220" s="82" t="s">
        <v>113</v>
      </c>
      <c r="C220" s="83"/>
      <c r="D220" s="29">
        <v>80.25</v>
      </c>
      <c r="F220" s="28"/>
    </row>
    <row r="221" spans="1:4" s="26" customFormat="1" ht="22.5" customHeight="1" hidden="1">
      <c r="A221" s="105"/>
      <c r="B221" s="82"/>
      <c r="C221" s="83"/>
      <c r="D221" s="29"/>
    </row>
    <row r="222" spans="1:4" s="26" customFormat="1" ht="24" customHeight="1" hidden="1">
      <c r="A222" s="105"/>
      <c r="B222" s="82"/>
      <c r="C222" s="83"/>
      <c r="D222" s="29"/>
    </row>
    <row r="223" spans="1:4" s="26" customFormat="1" ht="24" customHeight="1" hidden="1">
      <c r="A223" s="105"/>
      <c r="B223" s="82"/>
      <c r="C223" s="83"/>
      <c r="D223" s="29"/>
    </row>
    <row r="224" spans="1:4" s="26" customFormat="1" ht="18.75" hidden="1">
      <c r="A224" s="105"/>
      <c r="B224" s="82"/>
      <c r="C224" s="83"/>
      <c r="D224" s="29"/>
    </row>
    <row r="225" spans="1:7" s="26" customFormat="1" ht="21.75" customHeight="1">
      <c r="A225" s="106"/>
      <c r="B225" s="96" t="s">
        <v>94</v>
      </c>
      <c r="C225" s="97"/>
      <c r="D225" s="62">
        <f>D221+D220+D222+D223+D224</f>
        <v>80.25</v>
      </c>
      <c r="G225" s="28"/>
    </row>
    <row r="226" spans="1:7" s="26" customFormat="1" ht="22.5" customHeight="1" hidden="1">
      <c r="A226" s="111" t="s">
        <v>31</v>
      </c>
      <c r="B226" s="82"/>
      <c r="C226" s="83"/>
      <c r="D226" s="65"/>
      <c r="G226" s="28"/>
    </row>
    <row r="227" spans="1:4" s="26" customFormat="1" ht="25.5" customHeight="1" hidden="1">
      <c r="A227" s="112"/>
      <c r="B227" s="89"/>
      <c r="C227" s="90"/>
      <c r="D227" s="65"/>
    </row>
    <row r="228" spans="1:4" s="26" customFormat="1" ht="21" customHeight="1" hidden="1">
      <c r="A228" s="112"/>
      <c r="B228" s="89"/>
      <c r="C228" s="90"/>
      <c r="D228" s="65"/>
    </row>
    <row r="229" spans="1:4" s="26" customFormat="1" ht="21" customHeight="1" hidden="1">
      <c r="A229" s="112"/>
      <c r="B229" s="89"/>
      <c r="C229" s="90"/>
      <c r="D229" s="65"/>
    </row>
    <row r="230" spans="1:4" s="26" customFormat="1" ht="22.5" customHeight="1" hidden="1">
      <c r="A230" s="112"/>
      <c r="B230" s="89"/>
      <c r="C230" s="90"/>
      <c r="D230" s="65"/>
    </row>
    <row r="231" spans="1:4" s="26" customFormat="1" ht="18.75" hidden="1">
      <c r="A231" s="112"/>
      <c r="B231" s="89"/>
      <c r="C231" s="90"/>
      <c r="D231" s="65"/>
    </row>
    <row r="232" spans="1:4" s="26" customFormat="1" ht="18.75" hidden="1">
      <c r="A232" s="112"/>
      <c r="B232" s="89"/>
      <c r="C232" s="114"/>
      <c r="D232" s="65"/>
    </row>
    <row r="233" spans="1:4" s="26" customFormat="1" ht="22.5" customHeight="1" hidden="1">
      <c r="A233" s="112"/>
      <c r="B233" s="89"/>
      <c r="C233" s="114"/>
      <c r="D233" s="65"/>
    </row>
    <row r="234" spans="1:4" s="26" customFormat="1" ht="22.5" customHeight="1" hidden="1">
      <c r="A234" s="112"/>
      <c r="B234" s="89"/>
      <c r="C234" s="114"/>
      <c r="D234" s="65"/>
    </row>
    <row r="235" spans="1:4" s="26" customFormat="1" ht="22.5" customHeight="1" hidden="1">
      <c r="A235" s="112"/>
      <c r="B235" s="89"/>
      <c r="C235" s="90"/>
      <c r="D235" s="65"/>
    </row>
    <row r="236" spans="1:4" s="26" customFormat="1" ht="22.5" customHeight="1" hidden="1">
      <c r="A236" s="112"/>
      <c r="B236" s="89"/>
      <c r="C236" s="90"/>
      <c r="D236" s="65"/>
    </row>
    <row r="237" spans="1:4" s="26" customFormat="1" ht="22.5" customHeight="1" hidden="1">
      <c r="A237" s="112"/>
      <c r="B237" s="89"/>
      <c r="C237" s="114"/>
      <c r="D237" s="65"/>
    </row>
    <row r="238" spans="1:4" s="26" customFormat="1" ht="19.5" hidden="1">
      <c r="A238" s="113"/>
      <c r="B238" s="107" t="s">
        <v>94</v>
      </c>
      <c r="C238" s="108"/>
      <c r="D238" s="69">
        <f>SUM(D226:D237)</f>
        <v>0</v>
      </c>
    </row>
    <row r="239" spans="1:4" s="26" customFormat="1" ht="18.75" hidden="1">
      <c r="A239" s="104" t="s">
        <v>30</v>
      </c>
      <c r="B239" s="82"/>
      <c r="C239" s="83"/>
      <c r="D239" s="29"/>
    </row>
    <row r="240" spans="1:4" s="26" customFormat="1" ht="18.75" hidden="1">
      <c r="A240" s="105"/>
      <c r="B240" s="109"/>
      <c r="C240" s="116"/>
      <c r="D240" s="29"/>
    </row>
    <row r="241" spans="1:4" s="26" customFormat="1" ht="21" customHeight="1" hidden="1">
      <c r="A241" s="105"/>
      <c r="B241" s="82"/>
      <c r="C241" s="83"/>
      <c r="D241" s="29"/>
    </row>
    <row r="242" spans="1:4" s="26" customFormat="1" ht="18.75">
      <c r="A242" s="105"/>
      <c r="B242" s="82" t="s">
        <v>105</v>
      </c>
      <c r="C242" s="83"/>
      <c r="D242" s="29">
        <v>500</v>
      </c>
    </row>
    <row r="243" spans="1:4" s="26" customFormat="1" ht="18.75" hidden="1">
      <c r="A243" s="105"/>
      <c r="B243" s="82"/>
      <c r="C243" s="83"/>
      <c r="D243" s="29"/>
    </row>
    <row r="244" spans="1:4" s="26" customFormat="1" ht="21" customHeight="1" hidden="1">
      <c r="A244" s="105"/>
      <c r="B244" s="82"/>
      <c r="C244" s="83"/>
      <c r="D244" s="29"/>
    </row>
    <row r="245" spans="1:4" s="26" customFormat="1" ht="18.75" hidden="1">
      <c r="A245" s="105"/>
      <c r="B245" s="82"/>
      <c r="C245" s="83"/>
      <c r="D245" s="29"/>
    </row>
    <row r="246" spans="1:4" s="26" customFormat="1" ht="21" customHeight="1" hidden="1">
      <c r="A246" s="105"/>
      <c r="B246" s="82"/>
      <c r="C246" s="83"/>
      <c r="D246" s="29"/>
    </row>
    <row r="247" spans="1:4" s="26" customFormat="1" ht="21" customHeight="1" hidden="1">
      <c r="A247" s="105"/>
      <c r="B247" s="82"/>
      <c r="C247" s="83"/>
      <c r="D247" s="29"/>
    </row>
    <row r="248" spans="1:4" s="26" customFormat="1" ht="21" customHeight="1" hidden="1">
      <c r="A248" s="105"/>
      <c r="B248" s="82"/>
      <c r="C248" s="83"/>
      <c r="D248" s="29"/>
    </row>
    <row r="249" spans="1:4" s="26" customFormat="1" ht="18" customHeight="1">
      <c r="A249" s="106"/>
      <c r="B249" s="96" t="s">
        <v>94</v>
      </c>
      <c r="C249" s="97"/>
      <c r="D249" s="62">
        <f>D239+D240+D241+D242+D243+D244+D245+D246+D247</f>
        <v>500</v>
      </c>
    </row>
    <row r="250" spans="1:4" s="26" customFormat="1" ht="1.5" customHeight="1">
      <c r="A250" s="75" t="s">
        <v>103</v>
      </c>
      <c r="B250" s="109"/>
      <c r="C250" s="110"/>
      <c r="D250" s="29"/>
    </row>
    <row r="251" spans="1:4" s="26" customFormat="1" ht="18.75" customHeight="1" hidden="1">
      <c r="A251" s="105" t="s">
        <v>107</v>
      </c>
      <c r="B251" s="82"/>
      <c r="C251" s="83"/>
      <c r="D251" s="29"/>
    </row>
    <row r="252" spans="1:4" s="26" customFormat="1" ht="19.5" customHeight="1" hidden="1">
      <c r="A252" s="105"/>
      <c r="B252" s="109"/>
      <c r="C252" s="116"/>
      <c r="D252" s="65"/>
    </row>
    <row r="253" spans="1:4" s="26" customFormat="1" ht="36.75" customHeight="1" hidden="1">
      <c r="A253" s="105"/>
      <c r="B253" s="89"/>
      <c r="C253" s="90"/>
      <c r="D253" s="65"/>
    </row>
    <row r="254" spans="1:4" s="26" customFormat="1" ht="19.5" customHeight="1" hidden="1">
      <c r="A254" s="105"/>
      <c r="B254" s="89"/>
      <c r="C254" s="90"/>
      <c r="D254" s="65"/>
    </row>
    <row r="255" spans="1:4" s="26" customFormat="1" ht="19.5" customHeight="1" hidden="1">
      <c r="A255" s="105"/>
      <c r="B255" s="89"/>
      <c r="C255" s="90"/>
      <c r="D255" s="65"/>
    </row>
    <row r="256" spans="1:4" s="26" customFormat="1" ht="19.5" customHeight="1" hidden="1">
      <c r="A256" s="105"/>
      <c r="B256" s="89"/>
      <c r="C256" s="90"/>
      <c r="D256" s="65"/>
    </row>
    <row r="257" spans="1:4" s="26" customFormat="1" ht="19.5" customHeight="1" hidden="1">
      <c r="A257" s="105"/>
      <c r="B257" s="89"/>
      <c r="C257" s="90"/>
      <c r="D257" s="65"/>
    </row>
    <row r="258" spans="1:4" s="26" customFormat="1" ht="19.5" customHeight="1" hidden="1">
      <c r="A258" s="105"/>
      <c r="B258" s="89"/>
      <c r="C258" s="90"/>
      <c r="D258" s="65"/>
    </row>
    <row r="259" spans="1:4" s="26" customFormat="1" ht="18.75" customHeight="1" hidden="1">
      <c r="A259" s="106"/>
      <c r="B259" s="77" t="s">
        <v>94</v>
      </c>
      <c r="C259" s="78"/>
      <c r="D259" s="69">
        <f>SUM(D250:D258)</f>
        <v>0</v>
      </c>
    </row>
    <row r="260" spans="1:4" s="26" customFormat="1" ht="24" customHeight="1">
      <c r="A260" s="104" t="s">
        <v>12</v>
      </c>
      <c r="B260" s="82" t="s">
        <v>44</v>
      </c>
      <c r="C260" s="83"/>
      <c r="D260" s="29">
        <v>300</v>
      </c>
    </row>
    <row r="261" spans="1:4" s="26" customFormat="1" ht="22.5" customHeight="1">
      <c r="A261" s="134"/>
      <c r="B261" s="82" t="s">
        <v>138</v>
      </c>
      <c r="C261" s="83"/>
      <c r="D261" s="29">
        <v>82631</v>
      </c>
    </row>
    <row r="262" spans="1:4" s="26" customFormat="1" ht="0.75" customHeight="1">
      <c r="A262" s="134"/>
      <c r="B262" s="82"/>
      <c r="C262" s="83"/>
      <c r="D262" s="29"/>
    </row>
    <row r="263" spans="1:4" s="26" customFormat="1" ht="18.75" customHeight="1">
      <c r="A263" s="64"/>
      <c r="B263" s="82" t="s">
        <v>139</v>
      </c>
      <c r="C263" s="83"/>
      <c r="D263" s="29">
        <v>21300</v>
      </c>
    </row>
    <row r="264" spans="1:4" s="26" customFormat="1" ht="60" customHeight="1">
      <c r="A264" s="64"/>
      <c r="B264" s="82" t="s">
        <v>140</v>
      </c>
      <c r="C264" s="83"/>
      <c r="D264" s="29">
        <v>56512</v>
      </c>
    </row>
    <row r="265" spans="1:4" s="26" customFormat="1" ht="18.75" customHeight="1">
      <c r="A265" s="64"/>
      <c r="B265" s="82" t="s">
        <v>141</v>
      </c>
      <c r="C265" s="83"/>
      <c r="D265" s="29">
        <v>112692.32</v>
      </c>
    </row>
    <row r="266" spans="1:4" s="26" customFormat="1" ht="43.5" customHeight="1">
      <c r="A266" s="64"/>
      <c r="B266" s="82" t="s">
        <v>142</v>
      </c>
      <c r="C266" s="83"/>
      <c r="D266" s="29">
        <v>518244.08</v>
      </c>
    </row>
    <row r="267" spans="1:4" s="26" customFormat="1" ht="18.75" customHeight="1">
      <c r="A267" s="64"/>
      <c r="B267" s="82" t="s">
        <v>143</v>
      </c>
      <c r="C267" s="83"/>
      <c r="D267" s="29">
        <v>207913</v>
      </c>
    </row>
    <row r="268" spans="1:4" s="26" customFormat="1" ht="18.75" customHeight="1">
      <c r="A268" s="64"/>
      <c r="B268" s="82" t="s">
        <v>145</v>
      </c>
      <c r="C268" s="83"/>
      <c r="D268" s="29">
        <v>12773</v>
      </c>
    </row>
    <row r="269" spans="1:4" s="26" customFormat="1" ht="18" customHeight="1">
      <c r="A269" s="41"/>
      <c r="B269" s="96" t="s">
        <v>94</v>
      </c>
      <c r="C269" s="97"/>
      <c r="D269" s="62">
        <f>SUM(D260:D268)</f>
        <v>1012365.4</v>
      </c>
    </row>
    <row r="270" spans="1:4" s="26" customFormat="1" ht="1.5" customHeight="1" hidden="1">
      <c r="A270" s="86"/>
      <c r="B270" s="82"/>
      <c r="C270" s="83"/>
      <c r="D270" s="29"/>
    </row>
    <row r="271" spans="1:4" s="26" customFormat="1" ht="0.75" customHeight="1" hidden="1">
      <c r="A271" s="87"/>
      <c r="B271" s="82"/>
      <c r="C271" s="83"/>
      <c r="D271" s="29"/>
    </row>
    <row r="272" spans="1:4" s="26" customFormat="1" ht="21.75" customHeight="1" hidden="1">
      <c r="A272" s="88"/>
      <c r="B272" s="82"/>
      <c r="C272" s="83"/>
      <c r="D272" s="29"/>
    </row>
    <row r="273" spans="1:4" s="26" customFormat="1" ht="19.5" hidden="1">
      <c r="A273" s="21"/>
      <c r="B273" s="96" t="s">
        <v>94</v>
      </c>
      <c r="C273" s="97"/>
      <c r="D273" s="62">
        <f>SUM(D270:D272)</f>
        <v>0</v>
      </c>
    </row>
    <row r="274" spans="1:7" s="26" customFormat="1" ht="19.5" customHeight="1">
      <c r="A274" s="21"/>
      <c r="B274" s="98" t="s">
        <v>19</v>
      </c>
      <c r="C274" s="99"/>
      <c r="D274" s="24">
        <f>D157+D12</f>
        <v>1417399.44</v>
      </c>
      <c r="E274" s="27"/>
      <c r="F274" s="28"/>
      <c r="G274" s="28"/>
    </row>
    <row r="275" spans="1:7" s="26" customFormat="1" ht="19.5" customHeight="1">
      <c r="A275" s="79"/>
      <c r="B275" s="100" t="s">
        <v>58</v>
      </c>
      <c r="C275" s="101"/>
      <c r="D275" s="70">
        <f>SUM(D276:D281)</f>
        <v>708936.58</v>
      </c>
      <c r="E275" s="27"/>
      <c r="G275" s="28"/>
    </row>
    <row r="276" spans="1:7" s="26" customFormat="1" ht="27.75" customHeight="1">
      <c r="A276" s="75" t="s">
        <v>131</v>
      </c>
      <c r="B276" s="82" t="s">
        <v>132</v>
      </c>
      <c r="C276" s="83"/>
      <c r="D276" s="73">
        <v>708936.58</v>
      </c>
      <c r="E276" s="27"/>
      <c r="G276" s="28"/>
    </row>
    <row r="277" spans="1:5" s="26" customFormat="1" ht="18.75" hidden="1">
      <c r="A277" s="79"/>
      <c r="B277" s="89"/>
      <c r="C277" s="90"/>
      <c r="D277" s="65"/>
      <c r="E277" s="27"/>
    </row>
    <row r="278" spans="1:5" s="26" customFormat="1" ht="15.75" customHeight="1" hidden="1">
      <c r="A278" s="102"/>
      <c r="B278" s="89"/>
      <c r="C278" s="90"/>
      <c r="D278" s="65"/>
      <c r="E278" s="74"/>
    </row>
    <row r="279" spans="1:5" s="26" customFormat="1" ht="18.75" customHeight="1" hidden="1">
      <c r="A279" s="103"/>
      <c r="B279" s="89"/>
      <c r="C279" s="90"/>
      <c r="D279" s="65"/>
      <c r="E279" s="74"/>
    </row>
    <row r="280" spans="1:4" s="26" customFormat="1" ht="18.75" hidden="1">
      <c r="A280" s="79"/>
      <c r="B280" s="89"/>
      <c r="C280" s="90"/>
      <c r="D280" s="65"/>
    </row>
    <row r="281" spans="1:4" s="26" customFormat="1" ht="18.75" customHeight="1" hidden="1">
      <c r="A281" s="60"/>
      <c r="B281" s="82"/>
      <c r="C281" s="91"/>
      <c r="D281" s="29"/>
    </row>
    <row r="282" spans="1:7" s="26" customFormat="1" ht="21" customHeight="1">
      <c r="A282" s="52"/>
      <c r="B282" s="92" t="s">
        <v>97</v>
      </c>
      <c r="C282" s="93"/>
      <c r="D282" s="24">
        <f>D274+D275</f>
        <v>2126336.02</v>
      </c>
      <c r="F282" s="28"/>
      <c r="G282" s="28"/>
    </row>
    <row r="283" spans="1:4" s="26" customFormat="1" ht="18.75" customHeight="1" hidden="1">
      <c r="A283" s="52"/>
      <c r="B283" s="82"/>
      <c r="C283" s="83"/>
      <c r="D283" s="29"/>
    </row>
    <row r="284" spans="1:4" s="26" customFormat="1" ht="18.75" customHeight="1" hidden="1">
      <c r="A284" s="52"/>
      <c r="B284" s="82"/>
      <c r="C284" s="83"/>
      <c r="D284" s="29"/>
    </row>
    <row r="285" spans="1:4" s="68" customFormat="1" ht="21" customHeight="1">
      <c r="A285" s="66"/>
      <c r="B285" s="94" t="s">
        <v>108</v>
      </c>
      <c r="C285" s="95"/>
      <c r="D285" s="67">
        <f>D10-D274-D275</f>
        <v>3714842.8499999996</v>
      </c>
    </row>
    <row r="286" spans="1:4" s="26" customFormat="1" ht="21" customHeight="1">
      <c r="A286" s="52"/>
      <c r="B286" s="82"/>
      <c r="C286" s="83"/>
      <c r="D286" s="29"/>
    </row>
    <row r="287" spans="1:5" s="26" customFormat="1" ht="23.25" customHeight="1">
      <c r="A287" s="52"/>
      <c r="B287" s="85" t="s">
        <v>86</v>
      </c>
      <c r="C287" s="85"/>
      <c r="D287" s="24">
        <f>D286+D289+D290+D291+D292+D294+D296+D297</f>
        <v>0</v>
      </c>
      <c r="E287" s="27"/>
    </row>
    <row r="288" spans="1:5" s="26" customFormat="1" ht="0.75" customHeight="1">
      <c r="A288" s="52"/>
      <c r="B288" s="82" t="s">
        <v>90</v>
      </c>
      <c r="C288" s="83"/>
      <c r="D288" s="29"/>
      <c r="E288" s="27"/>
    </row>
    <row r="289" spans="1:5" s="26" customFormat="1" ht="21.75" customHeight="1">
      <c r="A289" s="75"/>
      <c r="B289" s="82"/>
      <c r="C289" s="83"/>
      <c r="D289" s="73"/>
      <c r="E289" s="27"/>
    </row>
    <row r="290" spans="1:5" s="26" customFormat="1" ht="21" customHeight="1">
      <c r="A290" s="41"/>
      <c r="B290" s="81"/>
      <c r="C290" s="81"/>
      <c r="D290" s="29"/>
      <c r="E290" s="27"/>
    </row>
    <row r="291" spans="1:5" s="26" customFormat="1" ht="15.75" customHeight="1">
      <c r="A291" s="86"/>
      <c r="B291" s="82"/>
      <c r="C291" s="83"/>
      <c r="D291" s="29"/>
      <c r="E291" s="27"/>
    </row>
    <row r="292" spans="1:5" s="26" customFormat="1" ht="15.75" customHeight="1">
      <c r="A292" s="87"/>
      <c r="B292" s="82"/>
      <c r="C292" s="83"/>
      <c r="D292" s="29"/>
      <c r="E292" s="27"/>
    </row>
    <row r="293" spans="1:5" s="26" customFormat="1" ht="15.75" customHeight="1">
      <c r="A293" s="87"/>
      <c r="B293" s="82"/>
      <c r="C293" s="83"/>
      <c r="D293" s="29"/>
      <c r="E293" s="27"/>
    </row>
    <row r="294" spans="1:5" s="26" customFormat="1" ht="15.75" customHeight="1">
      <c r="A294" s="88"/>
      <c r="B294" s="22"/>
      <c r="C294" s="22"/>
      <c r="D294" s="29"/>
      <c r="E294" s="27"/>
    </row>
    <row r="295" spans="1:5" s="26" customFormat="1" ht="15.75" customHeight="1">
      <c r="A295" s="22"/>
      <c r="D295" s="31"/>
      <c r="E295" s="27"/>
    </row>
    <row r="296" spans="1:4" ht="15.75" customHeight="1">
      <c r="A296" s="72"/>
      <c r="B296" s="81"/>
      <c r="C296" s="81"/>
      <c r="D296" s="73"/>
    </row>
    <row r="297" spans="1:4" ht="15.75" customHeight="1">
      <c r="A297" s="21"/>
      <c r="B297" s="82"/>
      <c r="C297" s="83"/>
      <c r="D297" s="73"/>
    </row>
    <row r="298" spans="1:8" s="30" customFormat="1" ht="18.75">
      <c r="A298" s="72"/>
      <c r="B298" s="84"/>
      <c r="C298" s="84"/>
      <c r="D298" s="73"/>
      <c r="F298" s="22"/>
      <c r="G298" s="22"/>
      <c r="H298" s="22"/>
    </row>
  </sheetData>
  <sheetProtection password="CE3A" sheet="1"/>
  <mergeCells count="193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D11"/>
    <mergeCell ref="B12:C12"/>
    <mergeCell ref="B13:C1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157:C157"/>
    <mergeCell ref="A158:A167"/>
    <mergeCell ref="B158:C158"/>
    <mergeCell ref="B159:C159"/>
    <mergeCell ref="B160:C160"/>
    <mergeCell ref="B161:C161"/>
    <mergeCell ref="B162:C162"/>
    <mergeCell ref="B167:C167"/>
    <mergeCell ref="B166:C166"/>
    <mergeCell ref="A168:A179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8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B193:C193"/>
    <mergeCell ref="B194:C194"/>
    <mergeCell ref="B195:C195"/>
    <mergeCell ref="A196:A203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A204:A207"/>
    <mergeCell ref="B204:C204"/>
    <mergeCell ref="B205:C205"/>
    <mergeCell ref="B206:C206"/>
    <mergeCell ref="B207:C207"/>
    <mergeCell ref="A208:A214"/>
    <mergeCell ref="B208:C208"/>
    <mergeCell ref="B209:C209"/>
    <mergeCell ref="B210:C210"/>
    <mergeCell ref="B211:C211"/>
    <mergeCell ref="B212:C212"/>
    <mergeCell ref="B213:C213"/>
    <mergeCell ref="B214:C214"/>
    <mergeCell ref="A215:A219"/>
    <mergeCell ref="B215:C215"/>
    <mergeCell ref="B216:C216"/>
    <mergeCell ref="B217:C217"/>
    <mergeCell ref="B218:C218"/>
    <mergeCell ref="B219:C219"/>
    <mergeCell ref="A220:A225"/>
    <mergeCell ref="B220:C220"/>
    <mergeCell ref="B221:C221"/>
    <mergeCell ref="B222:C222"/>
    <mergeCell ref="B223:C223"/>
    <mergeCell ref="B224:C224"/>
    <mergeCell ref="B225:C225"/>
    <mergeCell ref="A226:A238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A239:A249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A251:A259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71:C271"/>
    <mergeCell ref="B272:C272"/>
    <mergeCell ref="A260:A262"/>
    <mergeCell ref="B260:C260"/>
    <mergeCell ref="B261:C261"/>
    <mergeCell ref="B262:C262"/>
    <mergeCell ref="B263:C263"/>
    <mergeCell ref="B264:C264"/>
    <mergeCell ref="A278:A279"/>
    <mergeCell ref="B278:C278"/>
    <mergeCell ref="B279:C279"/>
    <mergeCell ref="B265:C265"/>
    <mergeCell ref="B266:C266"/>
    <mergeCell ref="B267:C267"/>
    <mergeCell ref="B268:C268"/>
    <mergeCell ref="B269:C269"/>
    <mergeCell ref="A270:A272"/>
    <mergeCell ref="B270:C270"/>
    <mergeCell ref="B285:C285"/>
    <mergeCell ref="B273:C273"/>
    <mergeCell ref="B274:C274"/>
    <mergeCell ref="B275:C275"/>
    <mergeCell ref="B276:C276"/>
    <mergeCell ref="B277:C277"/>
    <mergeCell ref="B290:C290"/>
    <mergeCell ref="A291:A294"/>
    <mergeCell ref="B291:C291"/>
    <mergeCell ref="B292:C292"/>
    <mergeCell ref="B293:C293"/>
    <mergeCell ref="B280:C280"/>
    <mergeCell ref="B281:C281"/>
    <mergeCell ref="B282:C282"/>
    <mergeCell ref="B283:C283"/>
    <mergeCell ref="B284:C284"/>
    <mergeCell ref="B296:C296"/>
    <mergeCell ref="B297:C297"/>
    <mergeCell ref="B298:C298"/>
    <mergeCell ref="B163:C163"/>
    <mergeCell ref="B165:C165"/>
    <mergeCell ref="B164:C164"/>
    <mergeCell ref="B286:C286"/>
    <mergeCell ref="B287:C287"/>
    <mergeCell ref="B288:C288"/>
    <mergeCell ref="B289:C289"/>
  </mergeCells>
  <printOptions horizontalCentered="1"/>
  <pageMargins left="0.4330708661417323" right="0" top="0.4330708661417323" bottom="0.03937007874015748" header="0.31496062992125984" footer="0.2362204724409449"/>
  <pageSetup fitToHeight="3" horizontalDpi="600" verticalDpi="600" orientation="portrait" paperSize="9" scale="69" r:id="rId1"/>
  <rowBreaks count="2" manualBreakCount="2">
    <brk id="156" max="3" man="1"/>
    <brk id="28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2021-08-13T07:19:37Z</cp:lastPrinted>
  <dcterms:created xsi:type="dcterms:W3CDTF">2015-05-15T06:08:32Z</dcterms:created>
  <dcterms:modified xsi:type="dcterms:W3CDTF">2021-08-16T05:50:59Z</dcterms:modified>
  <cp:category/>
  <cp:version/>
  <cp:contentType/>
  <cp:contentStatus/>
</cp:coreProperties>
</file>