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9.2021 " sheetId="2" r:id="rId2"/>
  </sheets>
  <definedNames>
    <definedName name="_xlnm.Print_Area" localSheetId="1">'02.09.2021 '!$A$1:$E$259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<sst xmlns="http://schemas.openxmlformats.org/spreadsheetml/2006/main" count="265" uniqueCount="128">
  <si>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</si>
  <si>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</si>
  <si>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</si>
  <si>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</si>
  <si>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</si>
  <si>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</si>
  <si>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</si>
  <si>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</si>
  <si>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</si>
  <si>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</si>
  <si>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</si>
  <si>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</si>
  <si>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</si>
  <si>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</si>
  <si>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</si>
  <si>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</si>
  <si>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</si>
  <si>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</si>
  <si>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</si>
  <si>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</si>
  <si>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</si>
  <si>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</si>
  <si>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</si>
  <si>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</si>
  <si>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</si>
  <si>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</si>
  <si>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</si>
  <si>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</si>
  <si>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</si>
  <si>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</si>
  <si>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</si>
  <si>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</si>
  <si>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</si>
  <si>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</si>
  <si>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</si>
  <si>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</si>
  <si>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</si>
  <si>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</si>
  <si>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</si>
  <si>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</si>
  <si>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</si>
  <si>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</si>
  <si>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</si>
  <si>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</si>
  <si>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</si>
  <si>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</si>
  <si>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</si>
  <si>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</si>
  <si>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</si>
  <si>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</si>
  <si>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</si>
  <si>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</si>
  <si>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</si>
  <si>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</si>
  <si>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</si>
  <si>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</si>
  <si>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</si>
  <si>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</si>
  <si>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</si>
  <si>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</si>
  <si>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</si>
  <si>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</si>
  <si>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</si>
  <si>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</si>
  <si>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</si>
  <si>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</si>
  <si>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</si>
  <si>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</si>
  <si>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</si>
  <si>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</si>
  <si>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</si>
  <si>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</si>
  <si>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</si>
  <si>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</si>
  <si>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</si>
  <si>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</si>
  <si>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</si>
  <si>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</si>
  <si>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</si>
  <si>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</si>
  <si>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</si>
  <si>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</si>
  <si>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</si>
  <si>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</si>
  <si>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</si>
  <si>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</si>
  <si>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</si>
  <si>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</si>
  <si>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</si>
  <si>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</si>
  <si>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</si>
  <si>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</si>
  <si>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</si>
  <si>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</si>
  <si>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</si>
  <si>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</si>
  <si>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</si>
  <si>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відшкодування витрат спортсменів з дзюдо</t>
  </si>
  <si>
    <t>навчально-тренувальні збори спортсменів з дзюдо</t>
  </si>
  <si>
    <t>Всього видатків по загальному і спеціальному фондах</t>
  </si>
  <si>
    <t>навчально-тренувальні збори спортсменів з легкої атлетики</t>
  </si>
  <si>
    <t>взято з депозиту</t>
  </si>
  <si>
    <t>навчально-тренувальні збори спортсменів з футболу</t>
  </si>
  <si>
    <t xml:space="preserve">ЦМЛ </t>
  </si>
  <si>
    <t>оплата послуг за відправку кореспонденції</t>
  </si>
  <si>
    <t>Освіта - дез.засоби</t>
  </si>
  <si>
    <t>Освітня субвенція на заробітну плату педагогам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</si>
  <si>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</si>
  <si>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</si>
  <si>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</si>
  <si>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</si>
  <si>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Фінансування видатків бюджету Ніжинської міської територіальної громади за 02.09.2021р. пооб’єктно</t>
  </si>
  <si>
    <t>Залишок коштів станом на 02.09.2021 р., в т.ч.:</t>
  </si>
  <si>
    <t>Надходження коштів на рахунки бюджету 02.09.2021 р., в т.ч.:</t>
  </si>
  <si>
    <t xml:space="preserve">Всього коштів на рахунках бюджету 02.09.2021 р. </t>
  </si>
  <si>
    <t>Управління освіти</t>
  </si>
  <si>
    <t xml:space="preserve">державна реєстрація у зв’язку з зміною назви по  ЗДО та ЗЗСО </t>
  </si>
  <si>
    <t>судовий збір згідно юридичної програми</t>
  </si>
  <si>
    <t>УСЗН Ніжинської міської ради</t>
  </si>
  <si>
    <t>компенсація за послуги зв’язку особам з інвалідністю по зору згідно програми з надання пільг на оплату ЖКП та ін. послуг</t>
  </si>
  <si>
    <t>компенсація за послуги зв’язку  згідно програми  "Турбота"</t>
  </si>
  <si>
    <t>оплата послуг з встановлення експозицій в кімнаті-виставці</t>
  </si>
  <si>
    <t>оплата послуг з заправки картриджа</t>
  </si>
  <si>
    <t>заробітна плата за 2 пол. серпня та відпускні вересня</t>
  </si>
  <si>
    <t xml:space="preserve">розпорядження  № 447,448   від 02.09.2021 р. </t>
  </si>
  <si>
    <t>КП КК Північна, зарплата серпень 2021 згідно МЦП "Удосконалення системи поводження з ТПВ, розвитку і збереження зелених насаджень"</t>
  </si>
  <si>
    <t>КП КК Північна, зарплата серпень 2021 згідно МЦП "Допризовної підготовки…"</t>
  </si>
  <si>
    <t xml:space="preserve">ендоскопічна відеосистема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</si>
</sst>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="70" zoomScaleSheetLayoutView="70" workbookViewId="0" topLeftCell="A178">
      <selection activeCell="D255" sqref="D25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6" t="s">
        <v>111</v>
      </c>
      <c r="B1" s="86"/>
      <c r="C1" s="86"/>
      <c r="D1" s="86"/>
      <c r="E1" s="86"/>
    </row>
    <row r="2" spans="1:5" ht="26.25" customHeight="1">
      <c r="A2" s="87" t="s">
        <v>124</v>
      </c>
      <c r="B2" s="87"/>
      <c r="C2" s="87"/>
      <c r="D2" s="88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89" t="s">
        <v>112</v>
      </c>
      <c r="B4" s="89"/>
      <c r="C4" s="89"/>
      <c r="D4" s="68">
        <v>2694503.51</v>
      </c>
      <c r="E4" s="23"/>
    </row>
    <row r="5" spans="1:5" ht="23.25" customHeight="1">
      <c r="A5" s="89" t="s">
        <v>113</v>
      </c>
      <c r="B5" s="89"/>
      <c r="C5" s="89"/>
      <c r="D5" s="47">
        <f>D7+D8+D9</f>
        <v>529010.9199999999</v>
      </c>
      <c r="E5" s="23"/>
    </row>
    <row r="6" spans="1:5" ht="23.25" customHeight="1">
      <c r="A6" s="90" t="s">
        <v>110</v>
      </c>
      <c r="B6" s="91"/>
      <c r="C6" s="92"/>
      <c r="D6" s="24">
        <v>1500000</v>
      </c>
      <c r="E6" s="23"/>
    </row>
    <row r="7" spans="1:5" ht="23.25" customHeight="1">
      <c r="A7" s="90" t="s">
        <v>101</v>
      </c>
      <c r="B7" s="91"/>
      <c r="C7" s="92"/>
      <c r="D7" s="24"/>
      <c r="E7" s="23"/>
    </row>
    <row r="8" spans="1:5" ht="21.75" customHeight="1">
      <c r="A8" s="93" t="s">
        <v>61</v>
      </c>
      <c r="B8" s="93"/>
      <c r="C8" s="93"/>
      <c r="D8" s="63">
        <f>1129010.92-600002.75</f>
        <v>529008.1699999999</v>
      </c>
      <c r="E8" s="23"/>
    </row>
    <row r="9" spans="1:5" ht="22.5" customHeight="1">
      <c r="A9" s="94" t="s">
        <v>62</v>
      </c>
      <c r="B9" s="94"/>
      <c r="C9" s="94"/>
      <c r="D9" s="35">
        <v>2.75</v>
      </c>
      <c r="E9" s="23"/>
    </row>
    <row r="10" spans="1:5" ht="23.25" customHeight="1">
      <c r="A10" s="89" t="s">
        <v>114</v>
      </c>
      <c r="B10" s="89"/>
      <c r="C10" s="89"/>
      <c r="D10" s="47">
        <f>D4+D5-D6</f>
        <v>1723514.4299999997</v>
      </c>
      <c r="E10" s="23"/>
    </row>
    <row r="11" spans="1:5" ht="18.75" customHeight="1">
      <c r="A11" s="95" t="s">
        <v>70</v>
      </c>
      <c r="B11" s="95"/>
      <c r="C11" s="95"/>
      <c r="D11" s="95"/>
      <c r="E11" s="23"/>
    </row>
    <row r="12" spans="1:6" s="25" customFormat="1" ht="24.75" customHeight="1">
      <c r="A12" s="48" t="s">
        <v>53</v>
      </c>
      <c r="B12" s="95" t="s">
        <v>54</v>
      </c>
      <c r="C12" s="95"/>
      <c r="D12" s="49">
        <f>D13+D34+D40+D48+D153+D154+D155+D157+D156</f>
        <v>194234.77000000002</v>
      </c>
      <c r="E12" s="24"/>
      <c r="F12" s="54"/>
    </row>
    <row r="13" spans="1:5" s="25" customFormat="1" ht="27" customHeight="1">
      <c r="A13" s="45" t="s">
        <v>55</v>
      </c>
      <c r="B13" s="96" t="s">
        <v>123</v>
      </c>
      <c r="C13" s="96"/>
      <c r="D13" s="39">
        <f>D14+D15+D16+D17+D18+D19+D20+D21+D22+D23+D24+D25+D26+D27+D28+D29+D30+D31+D32+D33</f>
        <v>132968.02000000002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>
      <c r="A15" s="50"/>
      <c r="B15" s="44"/>
      <c r="C15" s="43" t="s">
        <v>93</v>
      </c>
      <c r="D15" s="42">
        <v>123098.02</v>
      </c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103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 hidden="1">
      <c r="A22" s="50"/>
      <c r="B22" s="44"/>
      <c r="C22" s="43" t="s">
        <v>84</v>
      </c>
      <c r="D22" s="72"/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>
      <c r="A26" s="50"/>
      <c r="B26" s="44"/>
      <c r="C26" s="43" t="s">
        <v>45</v>
      </c>
      <c r="D26" s="72">
        <v>8650</v>
      </c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 hidden="1">
      <c r="A32" s="50"/>
      <c r="B32" s="44"/>
      <c r="C32" s="43" t="s">
        <v>109</v>
      </c>
      <c r="D32" s="73"/>
      <c r="E32" s="32"/>
    </row>
    <row r="33" spans="1:5" s="33" customFormat="1" ht="21" customHeight="1">
      <c r="A33" s="50"/>
      <c r="B33" s="44"/>
      <c r="C33" s="43" t="s">
        <v>60</v>
      </c>
      <c r="D33" s="72">
        <v>1220</v>
      </c>
      <c r="E33" s="32"/>
    </row>
    <row r="34" spans="1:5" s="33" customFormat="1" ht="23.25" customHeight="1">
      <c r="A34" s="45" t="s">
        <v>8</v>
      </c>
      <c r="B34" s="97" t="s">
        <v>67</v>
      </c>
      <c r="C34" s="98"/>
      <c r="D34" s="74">
        <f>SUM(D35:D39)</f>
        <v>58349.75</v>
      </c>
      <c r="E34" s="32"/>
    </row>
    <row r="35" spans="1:5" s="33" customFormat="1" ht="22.5" customHeight="1" hidden="1">
      <c r="A35" s="45"/>
      <c r="B35" s="99" t="s">
        <v>68</v>
      </c>
      <c r="C35" s="99"/>
      <c r="D35" s="75"/>
      <c r="E35" s="32"/>
    </row>
    <row r="36" spans="1:5" s="25" customFormat="1" ht="24" customHeight="1" hidden="1">
      <c r="A36" s="45"/>
      <c r="B36" s="99" t="s">
        <v>15</v>
      </c>
      <c r="C36" s="99"/>
      <c r="D36" s="75"/>
      <c r="E36" s="24"/>
    </row>
    <row r="37" spans="1:5" s="25" customFormat="1" ht="24" customHeight="1">
      <c r="A37" s="45"/>
      <c r="B37" s="99" t="s">
        <v>89</v>
      </c>
      <c r="C37" s="99"/>
      <c r="D37" s="76">
        <f>55659.75+2690</f>
        <v>58349.75</v>
      </c>
      <c r="E37" s="24"/>
    </row>
    <row r="38" spans="1:5" s="25" customFormat="1" ht="24" customHeight="1" hidden="1">
      <c r="A38" s="45"/>
      <c r="B38" s="99" t="s">
        <v>90</v>
      </c>
      <c r="C38" s="99"/>
      <c r="D38" s="75"/>
      <c r="E38" s="24"/>
    </row>
    <row r="39" spans="1:5" s="25" customFormat="1" ht="19.5" customHeight="1" hidden="1">
      <c r="A39" s="45"/>
      <c r="B39" s="100"/>
      <c r="C39" s="101"/>
      <c r="D39" s="75"/>
      <c r="E39" s="24"/>
    </row>
    <row r="40" spans="1:5" s="25" customFormat="1" ht="24" customHeight="1">
      <c r="A40" s="45" t="s">
        <v>10</v>
      </c>
      <c r="B40" s="102" t="s">
        <v>67</v>
      </c>
      <c r="C40" s="102"/>
      <c r="D40" s="77">
        <f>SUM(D41:D47)</f>
        <v>0</v>
      </c>
      <c r="E40" s="24"/>
    </row>
    <row r="41" spans="1:5" s="25" customFormat="1" ht="24" customHeight="1" hidden="1">
      <c r="A41" s="45"/>
      <c r="B41" s="99" t="s">
        <v>63</v>
      </c>
      <c r="C41" s="99"/>
      <c r="D41" s="75"/>
      <c r="E41" s="24"/>
    </row>
    <row r="42" spans="1:5" s="25" customFormat="1" ht="24" customHeight="1" hidden="1">
      <c r="A42" s="45"/>
      <c r="B42" s="99" t="s">
        <v>83</v>
      </c>
      <c r="C42" s="99"/>
      <c r="D42" s="75"/>
      <c r="E42" s="24"/>
    </row>
    <row r="43" spans="1:5" s="25" customFormat="1" ht="19.5" hidden="1">
      <c r="A43" s="45"/>
      <c r="B43" s="99" t="s">
        <v>105</v>
      </c>
      <c r="C43" s="99"/>
      <c r="D43" s="75"/>
      <c r="E43" s="24"/>
    </row>
    <row r="44" spans="1:5" s="25" customFormat="1" ht="19.5" hidden="1">
      <c r="A44" s="45"/>
      <c r="B44" s="99" t="s">
        <v>15</v>
      </c>
      <c r="C44" s="99"/>
      <c r="D44" s="75"/>
      <c r="E44" s="24"/>
    </row>
    <row r="45" spans="1:5" s="25" customFormat="1" ht="19.5" hidden="1">
      <c r="A45" s="45"/>
      <c r="B45" s="99" t="s">
        <v>31</v>
      </c>
      <c r="C45" s="99"/>
      <c r="D45" s="75"/>
      <c r="E45" s="24"/>
    </row>
    <row r="46" spans="1:5" s="25" customFormat="1" ht="24" customHeight="1" hidden="1">
      <c r="A46" s="45"/>
      <c r="B46" s="100" t="s">
        <v>68</v>
      </c>
      <c r="C46" s="101"/>
      <c r="D46" s="75"/>
      <c r="E46" s="24"/>
    </row>
    <row r="47" spans="1:5" s="25" customFormat="1" ht="24" customHeight="1" hidden="1">
      <c r="A47" s="45"/>
      <c r="B47" s="99" t="s">
        <v>74</v>
      </c>
      <c r="C47" s="99"/>
      <c r="D47" s="75"/>
      <c r="E47" s="24"/>
    </row>
    <row r="48" spans="1:5" s="25" customFormat="1" ht="24" customHeight="1">
      <c r="A48" s="21" t="s">
        <v>25</v>
      </c>
      <c r="B48" s="102" t="s">
        <v>67</v>
      </c>
      <c r="C48" s="102"/>
      <c r="D48" s="62">
        <f>D49+D70+D92+D113+D132+D151</f>
        <v>2917</v>
      </c>
      <c r="E48" s="24"/>
    </row>
    <row r="49" spans="1:5" s="25" customFormat="1" ht="18" customHeight="1">
      <c r="A49" s="21"/>
      <c r="B49" s="102" t="s">
        <v>72</v>
      </c>
      <c r="C49" s="102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96</v>
      </c>
      <c r="D69" s="79"/>
      <c r="E69" s="32"/>
    </row>
    <row r="70" spans="1:5" s="33" customFormat="1" ht="20.25" customHeight="1">
      <c r="A70" s="21"/>
      <c r="B70" s="102" t="s">
        <v>1</v>
      </c>
      <c r="C70" s="102"/>
      <c r="D70" s="78">
        <f>SUM(D71:D91)</f>
        <v>0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 hidden="1">
      <c r="A78" s="50"/>
      <c r="B78" s="43"/>
      <c r="C78" s="43" t="s">
        <v>64</v>
      </c>
      <c r="D78" s="79"/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02" t="s">
        <v>2</v>
      </c>
      <c r="C92" s="102"/>
      <c r="D92" s="78">
        <f>SUM(D93:D112)</f>
        <v>2917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>
      <c r="A101" s="50"/>
      <c r="B101" s="51"/>
      <c r="C101" s="43" t="s">
        <v>18</v>
      </c>
      <c r="D101" s="79">
        <v>2917</v>
      </c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02" t="s">
        <v>71</v>
      </c>
      <c r="C113" s="102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02" t="s">
        <v>85</v>
      </c>
      <c r="C132" s="102"/>
      <c r="D132" s="78">
        <f>SUM(D133:D150)</f>
        <v>0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02" t="s">
        <v>81</v>
      </c>
      <c r="C151" s="102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25.5" customHeight="1">
      <c r="A153" s="103" t="s">
        <v>56</v>
      </c>
      <c r="B153" s="106"/>
      <c r="C153" s="107"/>
      <c r="D153" s="81">
        <v>0</v>
      </c>
      <c r="E153" s="32"/>
    </row>
    <row r="154" spans="1:5" s="25" customFormat="1" ht="41.25" customHeight="1" hidden="1">
      <c r="A154" s="104"/>
      <c r="B154" s="106"/>
      <c r="C154" s="107"/>
      <c r="D154" s="81"/>
      <c r="E154" s="24"/>
    </row>
    <row r="155" spans="1:5" s="25" customFormat="1" ht="18.75" hidden="1">
      <c r="A155" s="104"/>
      <c r="B155" s="106"/>
      <c r="C155" s="107"/>
      <c r="D155" s="81"/>
      <c r="E155" s="24"/>
    </row>
    <row r="156" spans="1:5" s="25" customFormat="1" ht="18.75" hidden="1">
      <c r="A156" s="104"/>
      <c r="B156" s="106"/>
      <c r="C156" s="107"/>
      <c r="D156" s="81"/>
      <c r="E156" s="24"/>
    </row>
    <row r="157" spans="1:5" s="25" customFormat="1" ht="22.5" customHeight="1" hidden="1">
      <c r="A157" s="105"/>
      <c r="B157" s="106"/>
      <c r="C157" s="107"/>
      <c r="D157" s="81"/>
      <c r="E157" s="24"/>
    </row>
    <row r="158" spans="1:6" s="25" customFormat="1" ht="22.5" customHeight="1">
      <c r="A158" s="45" t="s">
        <v>22</v>
      </c>
      <c r="B158" s="89" t="s">
        <v>57</v>
      </c>
      <c r="C158" s="89"/>
      <c r="D158" s="62">
        <f>D168+D172+D174+D179+D182+D187+D209+D212+D218+D227+D203+D243+D192+D198+D222+D234</f>
        <v>190495.47</v>
      </c>
      <c r="E158" s="24"/>
      <c r="F158" s="54"/>
    </row>
    <row r="159" spans="1:6" s="25" customFormat="1" ht="18.75">
      <c r="A159" s="103" t="s">
        <v>92</v>
      </c>
      <c r="B159" s="84" t="s">
        <v>117</v>
      </c>
      <c r="C159" s="85"/>
      <c r="D159" s="75">
        <v>6716.42</v>
      </c>
      <c r="E159" s="52"/>
      <c r="F159" s="54"/>
    </row>
    <row r="160" spans="1:6" s="25" customFormat="1" ht="24" customHeight="1" hidden="1">
      <c r="A160" s="104"/>
      <c r="B160" s="84"/>
      <c r="C160" s="85"/>
      <c r="D160" s="75"/>
      <c r="E160" s="52"/>
      <c r="F160" s="54"/>
    </row>
    <row r="161" spans="1:7" s="25" customFormat="1" ht="18.75" hidden="1">
      <c r="A161" s="104"/>
      <c r="B161" s="84"/>
      <c r="C161" s="85"/>
      <c r="D161" s="75"/>
      <c r="E161" s="52"/>
      <c r="G161" s="54"/>
    </row>
    <row r="162" spans="1:7" s="25" customFormat="1" ht="39" customHeight="1" hidden="1">
      <c r="A162" s="104"/>
      <c r="B162" s="84"/>
      <c r="C162" s="85"/>
      <c r="D162" s="75"/>
      <c r="E162" s="52"/>
      <c r="G162" s="54"/>
    </row>
    <row r="163" spans="1:7" s="25" customFormat="1" ht="39" customHeight="1" hidden="1">
      <c r="A163" s="104"/>
      <c r="B163" s="84"/>
      <c r="C163" s="85"/>
      <c r="D163" s="75"/>
      <c r="E163" s="52"/>
      <c r="G163" s="54"/>
    </row>
    <row r="164" spans="1:7" s="25" customFormat="1" ht="18.75" hidden="1">
      <c r="A164" s="104"/>
      <c r="B164" s="84"/>
      <c r="C164" s="85"/>
      <c r="D164" s="75"/>
      <c r="E164" s="52"/>
      <c r="G164" s="54"/>
    </row>
    <row r="165" spans="1:7" s="25" customFormat="1" ht="18.75" hidden="1">
      <c r="A165" s="104"/>
      <c r="B165" s="84"/>
      <c r="C165" s="85"/>
      <c r="D165" s="75"/>
      <c r="E165" s="52"/>
      <c r="G165" s="54"/>
    </row>
    <row r="166" spans="1:7" s="25" customFormat="1" ht="18.75" hidden="1">
      <c r="A166" s="104"/>
      <c r="B166" s="84"/>
      <c r="C166" s="85"/>
      <c r="D166" s="75"/>
      <c r="E166" s="52"/>
      <c r="G166" s="54"/>
    </row>
    <row r="167" spans="1:7" s="25" customFormat="1" ht="18.75" hidden="1">
      <c r="A167" s="104"/>
      <c r="B167" s="84"/>
      <c r="C167" s="85"/>
      <c r="D167" s="75"/>
      <c r="E167" s="52"/>
      <c r="G167" s="54"/>
    </row>
    <row r="168" spans="1:5" s="25" customFormat="1" ht="30" customHeight="1">
      <c r="A168" s="105"/>
      <c r="B168" s="108" t="s">
        <v>95</v>
      </c>
      <c r="C168" s="109"/>
      <c r="D168" s="78">
        <f>SUM(D159:D167)</f>
        <v>6716.42</v>
      </c>
      <c r="E168" s="52"/>
    </row>
    <row r="169" spans="1:4" s="26" customFormat="1" ht="18.75">
      <c r="A169" s="89" t="s">
        <v>115</v>
      </c>
      <c r="B169" s="84" t="s">
        <v>116</v>
      </c>
      <c r="C169" s="85"/>
      <c r="D169" s="56">
        <f>2720+680</f>
        <v>3400</v>
      </c>
    </row>
    <row r="170" spans="1:4" s="26" customFormat="1" ht="21.75" customHeight="1" hidden="1">
      <c r="A170" s="89"/>
      <c r="B170" s="84"/>
      <c r="C170" s="85"/>
      <c r="D170" s="56"/>
    </row>
    <row r="171" spans="1:4" s="26" customFormat="1" ht="18.75" hidden="1">
      <c r="A171" s="89"/>
      <c r="B171" s="84"/>
      <c r="C171" s="85"/>
      <c r="D171" s="56"/>
    </row>
    <row r="172" spans="1:8" s="26" customFormat="1" ht="25.5" customHeight="1">
      <c r="A172" s="89"/>
      <c r="B172" s="108" t="s">
        <v>95</v>
      </c>
      <c r="C172" s="109"/>
      <c r="D172" s="60">
        <f>SUM(D169:D171)</f>
        <v>3400</v>
      </c>
      <c r="F172" s="28"/>
      <c r="H172" s="28"/>
    </row>
    <row r="173" spans="1:4" s="26" customFormat="1" ht="22.5" customHeight="1" hidden="1">
      <c r="A173" s="110" t="s">
        <v>59</v>
      </c>
      <c r="B173" s="84"/>
      <c r="C173" s="85"/>
      <c r="D173" s="56"/>
    </row>
    <row r="174" spans="1:4" s="26" customFormat="1" ht="19.5" hidden="1">
      <c r="A174" s="111"/>
      <c r="B174" s="108" t="s">
        <v>95</v>
      </c>
      <c r="C174" s="109"/>
      <c r="D174" s="61">
        <f>D173</f>
        <v>0</v>
      </c>
    </row>
    <row r="175" spans="1:4" s="26" customFormat="1" ht="45" customHeight="1">
      <c r="A175" s="103" t="s">
        <v>118</v>
      </c>
      <c r="B175" s="84" t="s">
        <v>119</v>
      </c>
      <c r="C175" s="85"/>
      <c r="D175" s="56">
        <v>4883.43</v>
      </c>
    </row>
    <row r="176" spans="1:4" s="26" customFormat="1" ht="18.75">
      <c r="A176" s="104"/>
      <c r="B176" s="84" t="s">
        <v>120</v>
      </c>
      <c r="C176" s="85"/>
      <c r="D176" s="56">
        <v>17398.65</v>
      </c>
    </row>
    <row r="177" spans="1:4" s="26" customFormat="1" ht="18.75">
      <c r="A177" s="104"/>
      <c r="B177" s="84" t="s">
        <v>104</v>
      </c>
      <c r="C177" s="85"/>
      <c r="D177" s="56">
        <v>130</v>
      </c>
    </row>
    <row r="178" spans="1:4" s="26" customFormat="1" ht="18.75">
      <c r="A178" s="104"/>
      <c r="B178" s="84" t="s">
        <v>117</v>
      </c>
      <c r="C178" s="85"/>
      <c r="D178" s="56">
        <v>1362</v>
      </c>
    </row>
    <row r="179" spans="1:4" s="26" customFormat="1" ht="19.5">
      <c r="A179" s="105"/>
      <c r="B179" s="108" t="s">
        <v>95</v>
      </c>
      <c r="C179" s="109"/>
      <c r="D179" s="61">
        <f>D175+D176+D177+D178</f>
        <v>23774.08</v>
      </c>
    </row>
    <row r="180" spans="1:4" s="26" customFormat="1" ht="21.75" customHeight="1" hidden="1">
      <c r="A180" s="103" t="s">
        <v>31</v>
      </c>
      <c r="B180" s="84"/>
      <c r="C180" s="85"/>
      <c r="D180" s="56"/>
    </row>
    <row r="181" spans="1:4" s="26" customFormat="1" ht="24.75" customHeight="1" hidden="1">
      <c r="A181" s="104"/>
      <c r="B181" s="108"/>
      <c r="C181" s="109"/>
      <c r="D181" s="61"/>
    </row>
    <row r="182" spans="1:6" s="26" customFormat="1" ht="19.5" hidden="1">
      <c r="A182" s="105"/>
      <c r="B182" s="108" t="s">
        <v>95</v>
      </c>
      <c r="C182" s="109"/>
      <c r="D182" s="60">
        <f>D180</f>
        <v>0</v>
      </c>
      <c r="F182" s="28"/>
    </row>
    <row r="183" spans="1:4" s="26" customFormat="1" ht="27" customHeight="1" hidden="1">
      <c r="A183" s="89"/>
      <c r="B183" s="106"/>
      <c r="C183" s="107"/>
      <c r="D183" s="56"/>
    </row>
    <row r="184" spans="1:4" s="26" customFormat="1" ht="22.5" customHeight="1" hidden="1">
      <c r="A184" s="89"/>
      <c r="B184" s="84"/>
      <c r="C184" s="85"/>
      <c r="D184" s="56"/>
    </row>
    <row r="185" spans="1:4" s="26" customFormat="1" ht="22.5" customHeight="1" hidden="1">
      <c r="A185" s="89"/>
      <c r="B185" s="84"/>
      <c r="C185" s="85"/>
      <c r="D185" s="56"/>
    </row>
    <row r="186" spans="1:4" s="26" customFormat="1" ht="22.5" customHeight="1" hidden="1">
      <c r="A186" s="89"/>
      <c r="B186" s="84"/>
      <c r="C186" s="85"/>
      <c r="D186" s="56"/>
    </row>
    <row r="187" spans="1:7" s="26" customFormat="1" ht="19.5" hidden="1">
      <c r="A187" s="89"/>
      <c r="B187" s="108" t="s">
        <v>95</v>
      </c>
      <c r="C187" s="109"/>
      <c r="D187" s="60">
        <f>SUM(D183:D186)</f>
        <v>0</v>
      </c>
      <c r="G187" s="28"/>
    </row>
    <row r="188" spans="1:7" s="26" customFormat="1" ht="18.75" hidden="1">
      <c r="A188" s="103" t="s">
        <v>0</v>
      </c>
      <c r="B188" s="84"/>
      <c r="C188" s="85"/>
      <c r="D188" s="56"/>
      <c r="G188" s="28"/>
    </row>
    <row r="189" spans="1:7" s="26" customFormat="1" ht="18.75" hidden="1">
      <c r="A189" s="104"/>
      <c r="B189" s="84"/>
      <c r="C189" s="85"/>
      <c r="D189" s="56"/>
      <c r="G189" s="28"/>
    </row>
    <row r="190" spans="1:4" s="26" customFormat="1" ht="22.5" customHeight="1" hidden="1">
      <c r="A190" s="104"/>
      <c r="B190" s="84"/>
      <c r="C190" s="85"/>
      <c r="D190" s="56"/>
    </row>
    <row r="191" spans="1:4" s="26" customFormat="1" ht="18.75" hidden="1">
      <c r="A191" s="104"/>
      <c r="B191" s="84"/>
      <c r="C191" s="85"/>
      <c r="D191" s="56"/>
    </row>
    <row r="192" spans="1:6" s="26" customFormat="1" ht="19.5" hidden="1">
      <c r="A192" s="105"/>
      <c r="B192" s="108" t="s">
        <v>95</v>
      </c>
      <c r="C192" s="109"/>
      <c r="D192" s="60">
        <f>SUM(D188:D191)</f>
        <v>0</v>
      </c>
      <c r="F192" s="28"/>
    </row>
    <row r="193" spans="1:4" s="26" customFormat="1" ht="36" customHeight="1" hidden="1">
      <c r="A193" s="89" t="s">
        <v>15</v>
      </c>
      <c r="B193" s="84"/>
      <c r="C193" s="85"/>
      <c r="D193" s="56"/>
    </row>
    <row r="194" spans="1:4" s="26" customFormat="1" ht="21" customHeight="1" hidden="1">
      <c r="A194" s="89"/>
      <c r="B194" s="112"/>
      <c r="C194" s="113"/>
      <c r="D194" s="56"/>
    </row>
    <row r="195" spans="1:4" s="26" customFormat="1" ht="18.75" hidden="1">
      <c r="A195" s="89"/>
      <c r="B195" s="84"/>
      <c r="C195" s="85"/>
      <c r="D195" s="56"/>
    </row>
    <row r="196" spans="1:4" s="26" customFormat="1" ht="38.25" customHeight="1" hidden="1">
      <c r="A196" s="89"/>
      <c r="B196" s="84"/>
      <c r="C196" s="85"/>
      <c r="D196" s="56"/>
    </row>
    <row r="197" spans="1:4" s="26" customFormat="1" ht="24" customHeight="1" hidden="1">
      <c r="A197" s="89"/>
      <c r="B197" s="84"/>
      <c r="C197" s="85"/>
      <c r="D197" s="56"/>
    </row>
    <row r="198" spans="1:4" s="26" customFormat="1" ht="19.5" hidden="1">
      <c r="A198" s="89"/>
      <c r="B198" s="108" t="s">
        <v>95</v>
      </c>
      <c r="C198" s="109"/>
      <c r="D198" s="60">
        <f>D193+D194+D195+D196+D197</f>
        <v>0</v>
      </c>
    </row>
    <row r="199" spans="1:4" s="26" customFormat="1" ht="18.75">
      <c r="A199" s="89" t="s">
        <v>69</v>
      </c>
      <c r="B199" s="106" t="s">
        <v>100</v>
      </c>
      <c r="C199" s="107"/>
      <c r="D199" s="76">
        <v>800</v>
      </c>
    </row>
    <row r="200" spans="1:4" s="26" customFormat="1" ht="18.75">
      <c r="A200" s="89"/>
      <c r="B200" s="84" t="s">
        <v>97</v>
      </c>
      <c r="C200" s="85"/>
      <c r="D200" s="56">
        <v>3680</v>
      </c>
    </row>
    <row r="201" spans="1:4" s="26" customFormat="1" ht="18.75">
      <c r="A201" s="89"/>
      <c r="B201" s="106" t="s">
        <v>98</v>
      </c>
      <c r="C201" s="107"/>
      <c r="D201" s="56">
        <v>1600</v>
      </c>
    </row>
    <row r="202" spans="1:4" s="26" customFormat="1" ht="18.75">
      <c r="A202" s="89"/>
      <c r="B202" s="106" t="s">
        <v>102</v>
      </c>
      <c r="C202" s="107"/>
      <c r="D202" s="56">
        <v>21600</v>
      </c>
    </row>
    <row r="203" spans="1:6" s="26" customFormat="1" ht="24.75" customHeight="1">
      <c r="A203" s="89"/>
      <c r="B203" s="108" t="s">
        <v>95</v>
      </c>
      <c r="C203" s="109"/>
      <c r="D203" s="60">
        <f>SUM(D199:D202)</f>
        <v>27680</v>
      </c>
      <c r="F203" s="28"/>
    </row>
    <row r="204" spans="1:4" s="26" customFormat="1" ht="18.75" hidden="1">
      <c r="A204" s="114"/>
      <c r="B204" s="84"/>
      <c r="C204" s="85"/>
      <c r="D204" s="56"/>
    </row>
    <row r="205" spans="1:4" s="26" customFormat="1" ht="18.75" customHeight="1" hidden="1">
      <c r="A205" s="115"/>
      <c r="B205" s="84"/>
      <c r="C205" s="117"/>
      <c r="D205" s="56"/>
    </row>
    <row r="206" spans="1:4" s="26" customFormat="1" ht="21" customHeight="1" hidden="1">
      <c r="A206" s="115"/>
      <c r="B206" s="84"/>
      <c r="C206" s="117"/>
      <c r="D206" s="56"/>
    </row>
    <row r="207" spans="1:4" s="26" customFormat="1" ht="18.75" customHeight="1" hidden="1">
      <c r="A207" s="115"/>
      <c r="B207" s="84"/>
      <c r="C207" s="117"/>
      <c r="D207" s="56"/>
    </row>
    <row r="208" spans="1:4" s="26" customFormat="1" ht="18.75" hidden="1">
      <c r="A208" s="115"/>
      <c r="B208" s="84"/>
      <c r="C208" s="85"/>
      <c r="D208" s="56"/>
    </row>
    <row r="209" spans="1:4" s="26" customFormat="1" ht="19.5" hidden="1">
      <c r="A209" s="116"/>
      <c r="B209" s="108" t="s">
        <v>95</v>
      </c>
      <c r="C209" s="109"/>
      <c r="D209" s="60">
        <f>SUM(D204:D208)</f>
        <v>0</v>
      </c>
    </row>
    <row r="210" spans="1:6" s="26" customFormat="1" ht="21" customHeight="1" hidden="1">
      <c r="A210" s="103"/>
      <c r="B210" s="84"/>
      <c r="C210" s="85"/>
      <c r="D210" s="56"/>
      <c r="F210" s="28"/>
    </row>
    <row r="211" spans="1:4" s="26" customFormat="1" ht="18.75" hidden="1">
      <c r="A211" s="104"/>
      <c r="B211" s="84"/>
      <c r="C211" s="85"/>
      <c r="D211" s="56"/>
    </row>
    <row r="212" spans="1:7" s="26" customFormat="1" ht="19.5" hidden="1">
      <c r="A212" s="105"/>
      <c r="B212" s="108" t="s">
        <v>95</v>
      </c>
      <c r="C212" s="109"/>
      <c r="D212" s="60">
        <f>D211+D210</f>
        <v>0</v>
      </c>
      <c r="G212" s="28"/>
    </row>
    <row r="213" spans="1:4" s="26" customFormat="1" ht="18.75">
      <c r="A213" s="110" t="s">
        <v>66</v>
      </c>
      <c r="B213" s="84" t="s">
        <v>121</v>
      </c>
      <c r="C213" s="85"/>
      <c r="D213" s="56">
        <v>25000</v>
      </c>
    </row>
    <row r="214" spans="1:4" s="26" customFormat="1" ht="21" customHeight="1">
      <c r="A214" s="118"/>
      <c r="B214" s="84" t="s">
        <v>122</v>
      </c>
      <c r="C214" s="85"/>
      <c r="D214" s="56">
        <v>240</v>
      </c>
    </row>
    <row r="215" spans="1:4" s="26" customFormat="1" ht="21" customHeight="1" hidden="1">
      <c r="A215" s="118"/>
      <c r="B215" s="119"/>
      <c r="C215" s="120"/>
      <c r="D215" s="56"/>
    </row>
    <row r="216" spans="1:4" s="26" customFormat="1" ht="18.75" hidden="1">
      <c r="A216" s="118"/>
      <c r="B216" s="119"/>
      <c r="C216" s="121"/>
      <c r="D216" s="56"/>
    </row>
    <row r="217" spans="1:4" s="26" customFormat="1" ht="36" customHeight="1" hidden="1">
      <c r="A217" s="118"/>
      <c r="B217" s="119"/>
      <c r="C217" s="121"/>
      <c r="D217" s="56"/>
    </row>
    <row r="218" spans="1:4" s="26" customFormat="1" ht="19.5">
      <c r="A218" s="111"/>
      <c r="B218" s="122" t="s">
        <v>95</v>
      </c>
      <c r="C218" s="123"/>
      <c r="D218" s="60">
        <f>SUM(D213:D217)</f>
        <v>25240</v>
      </c>
    </row>
    <row r="219" spans="1:4" s="26" customFormat="1" ht="18.75" hidden="1">
      <c r="A219" s="103" t="s">
        <v>45</v>
      </c>
      <c r="B219" s="84"/>
      <c r="C219" s="85"/>
      <c r="D219" s="56"/>
    </row>
    <row r="220" spans="1:4" s="26" customFormat="1" ht="18.75" hidden="1">
      <c r="A220" s="104"/>
      <c r="B220" s="84"/>
      <c r="C220" s="85"/>
      <c r="D220" s="56"/>
    </row>
    <row r="221" spans="1:4" s="26" customFormat="1" ht="18.75" hidden="1">
      <c r="A221" s="104"/>
      <c r="B221" s="84"/>
      <c r="C221" s="85"/>
      <c r="D221" s="56"/>
    </row>
    <row r="222" spans="1:4" s="26" customFormat="1" ht="19.5" hidden="1">
      <c r="A222" s="105"/>
      <c r="B222" s="108" t="s">
        <v>95</v>
      </c>
      <c r="C222" s="109"/>
      <c r="D222" s="60">
        <f>SUM(D219:E221)</f>
        <v>0</v>
      </c>
    </row>
    <row r="223" spans="1:4" s="26" customFormat="1" ht="18.75" hidden="1">
      <c r="A223" s="67"/>
      <c r="B223" s="112"/>
      <c r="C223" s="124"/>
      <c r="D223" s="56"/>
    </row>
    <row r="224" spans="1:4" s="26" customFormat="1" ht="20.25" customHeight="1" hidden="1">
      <c r="A224" s="104"/>
      <c r="B224" s="119"/>
      <c r="C224" s="120"/>
      <c r="D224" s="56"/>
    </row>
    <row r="225" spans="1:4" s="26" customFormat="1" ht="20.25" customHeight="1" hidden="1">
      <c r="A225" s="104"/>
      <c r="B225" s="119"/>
      <c r="C225" s="120"/>
      <c r="D225" s="56"/>
    </row>
    <row r="226" spans="1:4" s="26" customFormat="1" ht="20.25" customHeight="1" hidden="1">
      <c r="A226" s="104"/>
      <c r="B226" s="119"/>
      <c r="C226" s="120"/>
      <c r="D226" s="56"/>
    </row>
    <row r="227" spans="1:4" s="26" customFormat="1" ht="18.75" customHeight="1" hidden="1">
      <c r="A227" s="105"/>
      <c r="B227" s="69" t="s">
        <v>95</v>
      </c>
      <c r="C227" s="70"/>
      <c r="D227" s="60">
        <f>SUM(D223:D226)</f>
        <v>0</v>
      </c>
    </row>
    <row r="228" spans="1:4" s="26" customFormat="1" ht="39" customHeight="1">
      <c r="A228" s="89" t="s">
        <v>94</v>
      </c>
      <c r="B228" s="84" t="s">
        <v>125</v>
      </c>
      <c r="C228" s="85"/>
      <c r="D228" s="56">
        <v>72061.94</v>
      </c>
    </row>
    <row r="229" spans="1:4" s="26" customFormat="1" ht="41.25" customHeight="1">
      <c r="A229" s="125"/>
      <c r="B229" s="84" t="s">
        <v>126</v>
      </c>
      <c r="C229" s="85"/>
      <c r="D229" s="56">
        <v>31623.03</v>
      </c>
    </row>
    <row r="230" spans="1:4" s="26" customFormat="1" ht="18.75" hidden="1">
      <c r="A230" s="55"/>
      <c r="B230" s="84"/>
      <c r="C230" s="85"/>
      <c r="D230" s="56"/>
    </row>
    <row r="231" spans="1:4" s="26" customFormat="1" ht="18.75" hidden="1">
      <c r="A231" s="55"/>
      <c r="B231" s="84"/>
      <c r="C231" s="85"/>
      <c r="D231" s="56"/>
    </row>
    <row r="232" spans="1:4" s="26" customFormat="1" ht="18.75" hidden="1">
      <c r="A232" s="55"/>
      <c r="B232" s="84"/>
      <c r="C232" s="85"/>
      <c r="D232" s="56"/>
    </row>
    <row r="233" spans="1:4" s="26" customFormat="1" ht="18.75" hidden="1">
      <c r="A233" s="55"/>
      <c r="B233" s="84"/>
      <c r="C233" s="85"/>
      <c r="D233" s="56"/>
    </row>
    <row r="234" spans="1:4" s="26" customFormat="1" ht="21" customHeight="1">
      <c r="A234" s="40"/>
      <c r="B234" s="108" t="s">
        <v>95</v>
      </c>
      <c r="C234" s="109"/>
      <c r="D234" s="60">
        <f>SUM(D228:D233)</f>
        <v>103684.97</v>
      </c>
    </row>
    <row r="235" spans="1:4" s="26" customFormat="1" ht="17.25" customHeight="1" hidden="1">
      <c r="A235" s="103"/>
      <c r="B235" s="84"/>
      <c r="C235" s="85"/>
      <c r="D235" s="56"/>
    </row>
    <row r="236" spans="1:4" s="26" customFormat="1" ht="21" customHeight="1" hidden="1">
      <c r="A236" s="104"/>
      <c r="B236" s="84"/>
      <c r="C236" s="85"/>
      <c r="D236" s="56"/>
    </row>
    <row r="237" spans="1:4" s="26" customFormat="1" ht="18.75" hidden="1">
      <c r="A237" s="104"/>
      <c r="B237" s="84"/>
      <c r="C237" s="85"/>
      <c r="D237" s="56"/>
    </row>
    <row r="238" spans="1:4" s="26" customFormat="1" ht="41.25" customHeight="1" hidden="1">
      <c r="A238" s="104"/>
      <c r="B238" s="84"/>
      <c r="C238" s="85"/>
      <c r="D238" s="56"/>
    </row>
    <row r="239" spans="1:4" s="26" customFormat="1" ht="18.75" hidden="1">
      <c r="A239" s="104"/>
      <c r="B239" s="84"/>
      <c r="C239" s="85"/>
      <c r="D239" s="56"/>
    </row>
    <row r="240" spans="1:4" s="26" customFormat="1" ht="24" customHeight="1" hidden="1">
      <c r="A240" s="104"/>
      <c r="B240" s="84"/>
      <c r="C240" s="85"/>
      <c r="D240" s="56"/>
    </row>
    <row r="241" spans="1:4" s="26" customFormat="1" ht="18.75" hidden="1">
      <c r="A241" s="104"/>
      <c r="B241" s="84"/>
      <c r="C241" s="85"/>
      <c r="D241" s="56"/>
    </row>
    <row r="242" spans="1:4" s="26" customFormat="1" ht="18.75" hidden="1">
      <c r="A242" s="105"/>
      <c r="B242" s="84"/>
      <c r="C242" s="85"/>
      <c r="D242" s="56"/>
    </row>
    <row r="243" spans="1:4" s="26" customFormat="1" ht="19.5">
      <c r="A243" s="21"/>
      <c r="B243" s="108" t="s">
        <v>95</v>
      </c>
      <c r="C243" s="109"/>
      <c r="D243" s="60">
        <f>SUM(D235:D242)</f>
        <v>0</v>
      </c>
    </row>
    <row r="244" spans="1:7" s="26" customFormat="1" ht="19.5" customHeight="1">
      <c r="A244" s="21"/>
      <c r="B244" s="126" t="s">
        <v>19</v>
      </c>
      <c r="C244" s="127"/>
      <c r="D244" s="61">
        <f>D158+D12</f>
        <v>384730.24</v>
      </c>
      <c r="E244" s="27"/>
      <c r="F244" s="28"/>
      <c r="G244" s="28"/>
    </row>
    <row r="245" spans="1:7" s="26" customFormat="1" ht="18" customHeight="1">
      <c r="A245" s="71"/>
      <c r="B245" s="128" t="s">
        <v>58</v>
      </c>
      <c r="C245" s="129"/>
      <c r="D245" s="61">
        <f>SUM(D246:D251)</f>
        <v>475187</v>
      </c>
      <c r="E245" s="27"/>
      <c r="G245" s="28"/>
    </row>
    <row r="246" spans="1:7" s="26" customFormat="1" ht="23.25" customHeight="1">
      <c r="A246" s="45" t="s">
        <v>63</v>
      </c>
      <c r="B246" s="84" t="s">
        <v>127</v>
      </c>
      <c r="C246" s="85"/>
      <c r="D246" s="29">
        <v>475187</v>
      </c>
      <c r="E246" s="27"/>
      <c r="G246" s="28"/>
    </row>
    <row r="247" spans="1:5" s="26" customFormat="1" ht="18.75" hidden="1">
      <c r="A247" s="45"/>
      <c r="B247" s="84"/>
      <c r="C247" s="85"/>
      <c r="D247" s="29"/>
      <c r="E247" s="27"/>
    </row>
    <row r="248" spans="1:5" s="26" customFormat="1" ht="21" customHeight="1" hidden="1">
      <c r="A248" s="130"/>
      <c r="B248" s="84"/>
      <c r="C248" s="85"/>
      <c r="D248" s="56"/>
      <c r="E248" s="66"/>
    </row>
    <row r="249" spans="1:5" s="26" customFormat="1" ht="18.75" hidden="1">
      <c r="A249" s="131"/>
      <c r="B249" s="119"/>
      <c r="C249" s="120"/>
      <c r="D249" s="82"/>
      <c r="E249" s="66"/>
    </row>
    <row r="250" spans="1:4" s="26" customFormat="1" ht="18.75" hidden="1">
      <c r="A250" s="71"/>
      <c r="B250" s="119"/>
      <c r="C250" s="120"/>
      <c r="D250" s="56"/>
    </row>
    <row r="251" spans="1:4" s="26" customFormat="1" ht="18.75" customHeight="1" hidden="1">
      <c r="A251" s="53"/>
      <c r="B251" s="84"/>
      <c r="C251" s="132"/>
      <c r="D251" s="29"/>
    </row>
    <row r="252" spans="1:7" s="26" customFormat="1" ht="21" customHeight="1">
      <c r="A252" s="45"/>
      <c r="B252" s="133" t="s">
        <v>99</v>
      </c>
      <c r="C252" s="134"/>
      <c r="D252" s="24">
        <f>D244+D245</f>
        <v>859917.24</v>
      </c>
      <c r="F252" s="28"/>
      <c r="G252" s="28"/>
    </row>
    <row r="253" spans="1:4" s="26" customFormat="1" ht="18.75">
      <c r="A253" s="45"/>
      <c r="B253" s="84"/>
      <c r="C253" s="85"/>
      <c r="D253" s="29"/>
    </row>
    <row r="254" spans="1:4" s="26" customFormat="1" ht="18.75" customHeight="1">
      <c r="A254" s="45"/>
      <c r="B254" s="84"/>
      <c r="C254" s="85"/>
      <c r="D254" s="29"/>
    </row>
    <row r="255" spans="1:4" s="59" customFormat="1" ht="21" customHeight="1">
      <c r="A255" s="57"/>
      <c r="B255" s="135" t="s">
        <v>107</v>
      </c>
      <c r="C255" s="136"/>
      <c r="D255" s="58">
        <f>D10-D244-D245</f>
        <v>863597.1899999997</v>
      </c>
    </row>
    <row r="256" spans="1:4" s="26" customFormat="1" ht="21" customHeight="1">
      <c r="A256" s="45"/>
      <c r="B256" s="84"/>
      <c r="C256" s="85"/>
      <c r="D256" s="29"/>
    </row>
    <row r="257" spans="1:5" s="26" customFormat="1" ht="23.25" customHeight="1">
      <c r="A257" s="45"/>
      <c r="B257" s="141" t="s">
        <v>87</v>
      </c>
      <c r="C257" s="141"/>
      <c r="D257" s="24">
        <f>D256+D259+D260+D261+D262+D264+D266+D267</f>
        <v>5054150</v>
      </c>
      <c r="E257" s="27"/>
    </row>
    <row r="258" spans="1:5" s="26" customFormat="1" ht="0.75" customHeight="1">
      <c r="A258" s="45"/>
      <c r="B258" s="84" t="s">
        <v>91</v>
      </c>
      <c r="C258" s="85"/>
      <c r="D258" s="29"/>
      <c r="E258" s="27"/>
    </row>
    <row r="259" spans="1:5" s="26" customFormat="1" ht="25.5" customHeight="1">
      <c r="A259" s="45" t="s">
        <v>64</v>
      </c>
      <c r="B259" s="84" t="s">
        <v>106</v>
      </c>
      <c r="C259" s="85"/>
      <c r="D259" s="29">
        <v>5054150</v>
      </c>
      <c r="E259" s="27"/>
    </row>
    <row r="260" spans="1:5" s="26" customFormat="1" ht="18.75">
      <c r="A260" s="45"/>
      <c r="B260" s="84"/>
      <c r="C260" s="85"/>
      <c r="D260" s="29"/>
      <c r="E260" s="27"/>
    </row>
    <row r="261" spans="1:5" s="26" customFormat="1" ht="15.75" customHeight="1" hidden="1">
      <c r="A261" s="138"/>
      <c r="B261" s="84"/>
      <c r="C261" s="85"/>
      <c r="D261" s="29"/>
      <c r="E261" s="27"/>
    </row>
    <row r="262" spans="1:5" s="26" customFormat="1" ht="15.75" customHeight="1" hidden="1">
      <c r="A262" s="139"/>
      <c r="B262" s="84"/>
      <c r="C262" s="85"/>
      <c r="D262" s="29"/>
      <c r="E262" s="27"/>
    </row>
    <row r="263" spans="1:5" s="26" customFormat="1" ht="15.75" customHeight="1" hidden="1">
      <c r="A263" s="139"/>
      <c r="B263" s="84"/>
      <c r="C263" s="85"/>
      <c r="D263" s="29"/>
      <c r="E263" s="27"/>
    </row>
    <row r="264" spans="1:5" s="26" customFormat="1" ht="15.75" customHeight="1" hidden="1">
      <c r="A264" s="140"/>
      <c r="B264" s="22"/>
      <c r="C264" s="22"/>
      <c r="D264" s="29"/>
      <c r="E264" s="27"/>
    </row>
    <row r="265" spans="1:5" s="26" customFormat="1" ht="15.75" customHeight="1" hidden="1">
      <c r="A265" s="22"/>
      <c r="D265" s="31"/>
      <c r="E265" s="27"/>
    </row>
    <row r="266" spans="1:4" ht="15.75" customHeight="1" hidden="1">
      <c r="A266" s="64"/>
      <c r="B266" s="137"/>
      <c r="C266" s="137"/>
      <c r="D266" s="65"/>
    </row>
    <row r="267" spans="1:4" ht="15.75" customHeight="1" hidden="1">
      <c r="A267" s="21"/>
      <c r="B267" s="84"/>
      <c r="C267" s="85"/>
      <c r="D267" s="65"/>
    </row>
    <row r="268" spans="1:8" s="30" customFormat="1" ht="18.75" hidden="1">
      <c r="A268" s="64"/>
      <c r="B268" s="96"/>
      <c r="C268" s="96"/>
      <c r="D268" s="65"/>
      <c r="F268" s="22"/>
      <c r="G268" s="22"/>
      <c r="H268" s="22"/>
    </row>
    <row r="269" ht="18.75" hidden="1"/>
    <row r="270" ht="18.75" hidden="1"/>
    <row r="271" ht="24.75" customHeight="1"/>
  </sheetData>
  <sheetProtection password="CE26" sheet="1"/>
  <mergeCells count="16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2"/>
    <mergeCell ref="B169:C169"/>
    <mergeCell ref="B170:C170"/>
    <mergeCell ref="B171:C171"/>
    <mergeCell ref="B172:C172"/>
    <mergeCell ref="A173:A174"/>
    <mergeCell ref="B173:C173"/>
    <mergeCell ref="B174:C174"/>
    <mergeCell ref="A175:A179"/>
    <mergeCell ref="B175:C175"/>
    <mergeCell ref="B176:C176"/>
    <mergeCell ref="B179:C179"/>
    <mergeCell ref="B177:C177"/>
    <mergeCell ref="B178:C178"/>
    <mergeCell ref="A180:A182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8"/>
    <mergeCell ref="B193:C193"/>
    <mergeCell ref="B194:C194"/>
    <mergeCell ref="B195:C195"/>
    <mergeCell ref="B196:C196"/>
    <mergeCell ref="B197:C197"/>
    <mergeCell ref="B198:C198"/>
    <mergeCell ref="A199:A203"/>
    <mergeCell ref="B199:C199"/>
    <mergeCell ref="B200:C200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209:C209"/>
    <mergeCell ref="A210:A212"/>
    <mergeCell ref="B210:C210"/>
    <mergeCell ref="B211:C211"/>
    <mergeCell ref="B212:C212"/>
    <mergeCell ref="A213:A218"/>
    <mergeCell ref="B213:C213"/>
    <mergeCell ref="B214:C214"/>
    <mergeCell ref="B215:C215"/>
    <mergeCell ref="B216:C216"/>
    <mergeCell ref="B217:C217"/>
    <mergeCell ref="B218:C218"/>
    <mergeCell ref="A219:A222"/>
    <mergeCell ref="B219:C219"/>
    <mergeCell ref="B220:C220"/>
    <mergeCell ref="B221:C221"/>
    <mergeCell ref="B222:C222"/>
    <mergeCell ref="B223:C223"/>
    <mergeCell ref="A224:A227"/>
    <mergeCell ref="B224:C224"/>
    <mergeCell ref="B225:C225"/>
    <mergeCell ref="B226:C226"/>
    <mergeCell ref="A228:A229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49"/>
    <mergeCell ref="B248:C248"/>
    <mergeCell ref="B249:C249"/>
    <mergeCell ref="A261:A264"/>
    <mergeCell ref="B261:C261"/>
    <mergeCell ref="B262:C262"/>
    <mergeCell ref="B263:C263"/>
    <mergeCell ref="B250:C250"/>
    <mergeCell ref="B251:C251"/>
    <mergeCell ref="B252:C252"/>
    <mergeCell ref="B253:C253"/>
    <mergeCell ref="B254:C254"/>
    <mergeCell ref="B255:C255"/>
    <mergeCell ref="B266:C266"/>
    <mergeCell ref="B267:C267"/>
    <mergeCell ref="B268:C268"/>
    <mergeCell ref="B256:C256"/>
    <mergeCell ref="B257:C257"/>
    <mergeCell ref="B258:C258"/>
    <mergeCell ref="B259:C259"/>
    <mergeCell ref="B260:C260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2021-09-03T07:14:37Z</cp:lastPrinted>
  <dcterms:created xsi:type="dcterms:W3CDTF">2015-05-15T06:08:32Z</dcterms:created>
  <dcterms:modified xsi:type="dcterms:W3CDTF">2021-09-06T05:37:33Z</dcterms:modified>
  <cp:category/>
  <cp:version/>
  <cp:contentType/>
  <cp:contentStatus/>
</cp:coreProperties>
</file>