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10.2021" sheetId="2" r:id="rId2"/>
  </sheets>
  <definedNames>
    <definedName name="_xlnm.Print_Area" localSheetId="1">'05.10.2021'!$A$1:$E$298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<sst xmlns="http://schemas.openxmlformats.org/spreadsheetml/2006/main" count="277" uniqueCount="133">
  <si>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</si>
  <si>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</si>
  <si>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</si>
  <si>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</si>
  <si>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</si>
  <si>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</si>
  <si>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</si>
  <si>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</si>
  <si>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</si>
  <si>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</si>
  <si>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</si>
  <si>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</si>
  <si>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</si>
  <si>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</si>
  <si>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</si>
  <si>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</si>
  <si>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</si>
  <si>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</si>
  <si>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</si>
  <si>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</si>
  <si>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</si>
  <si>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</si>
  <si>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</si>
  <si>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</si>
  <si>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</si>
  <si>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</si>
  <si>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</si>
  <si>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</si>
  <si>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</si>
  <si>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</si>
  <si>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</si>
  <si>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</si>
  <si>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</si>
  <si>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</si>
  <si>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</si>
  <si>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</si>
  <si>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</si>
  <si>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</si>
  <si>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</si>
  <si>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</si>
  <si>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</si>
  <si>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</si>
  <si>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</si>
  <si>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</si>
  <si>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</si>
  <si>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</si>
  <si>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</si>
  <si>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</si>
  <si>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</si>
  <si>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</si>
  <si>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</si>
  <si>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</si>
  <si>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</si>
  <si>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</si>
  <si>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</si>
  <si>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</si>
  <si>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</si>
  <si>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</si>
  <si>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</si>
  <si>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</si>
  <si>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</si>
  <si>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</si>
  <si>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</si>
  <si>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</si>
  <si>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</si>
  <si>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</si>
  <si>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</si>
  <si>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</si>
  <si>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</si>
  <si>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</si>
  <si>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</si>
  <si>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</si>
  <si>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</si>
  <si>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</si>
  <si>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</si>
  <si>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</si>
  <si>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</si>
  <si>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</si>
  <si>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</si>
  <si>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</si>
  <si>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</si>
  <si>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</si>
  <si>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</si>
  <si>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</si>
  <si>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</si>
  <si>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</si>
  <si>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</si>
  <si>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</si>
  <si>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</si>
  <si>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</si>
  <si>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</si>
  <si>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</si>
  <si>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канцтовари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</si>
  <si>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</si>
  <si>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</si>
  <si>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</si>
  <si>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</si>
  <si>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</si>
  <si>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бензин</t>
  </si>
  <si>
    <t>будівельні матеріали</t>
  </si>
  <si>
    <t>взято з депозиту</t>
  </si>
  <si>
    <t xml:space="preserve">ЦМЛ </t>
  </si>
  <si>
    <t>Спорт  для  всіх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</si>
  <si>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</si>
  <si>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</si>
  <si>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</si>
  <si>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</si>
  <si>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обслуговування системи пожежної сигналізації</t>
  </si>
  <si>
    <t>розміщено кошти на депозитні рахунки</t>
  </si>
  <si>
    <t>зберігання шиферу</t>
  </si>
  <si>
    <t>ЦМЛ ім.Галицького</t>
  </si>
  <si>
    <t>погашення кредиту НЕФКО</t>
  </si>
  <si>
    <t xml:space="preserve">виконком </t>
  </si>
  <si>
    <t>транспортні послуги</t>
  </si>
  <si>
    <t>Фінансування видатків бюджету Ніжинської міської територіальної громади за 05.10.2021р. пооб’єктно</t>
  </si>
  <si>
    <t xml:space="preserve">розпорядження  №523 від 05.10.2021 р. </t>
  </si>
  <si>
    <t>Залишок коштів станом на 05.10.2021 р., в т.ч.:</t>
  </si>
  <si>
    <t>Надходження коштів на рахунки бюджету 05.10.2021 р., в т.ч.:</t>
  </si>
  <si>
    <t xml:space="preserve">Всього коштів на рахунках бюджету 05.10.2021 р. </t>
  </si>
  <si>
    <t>печатки, штампи</t>
  </si>
  <si>
    <t>меблі для ЗДО №13</t>
  </si>
  <si>
    <t>вогнезахисна обробка дерев'яних конструкцій дахів</t>
  </si>
  <si>
    <t>спостереження за системою пожежної сигналізації</t>
  </si>
  <si>
    <t>холодильники однокамерні 11 шт.</t>
  </si>
  <si>
    <t>транспортні послуги з перевезення дітей</t>
  </si>
  <si>
    <t>поточний ремонт внутрішнього туалету шахової школи</t>
  </si>
  <si>
    <t>компенсація за пільговий проїзд автомобільним транспортом за серпень 2021 року</t>
  </si>
  <si>
    <t>послуги по прибиранню приміщення</t>
  </si>
  <si>
    <t>електромонтажні роботи</t>
  </si>
  <si>
    <t>грошова винагорода педагогічним працівникам освіти, з/п звільненим</t>
  </si>
  <si>
    <t>капремонт пішохідної зони між проїжджими частинами вул.Шевченка на ділянці від пл. І.Франка до вул.Козача, в т.ч. технагляд</t>
  </si>
  <si>
    <t xml:space="preserve">субвенція на здійснення заходів на соціально-економічний розвиток </t>
  </si>
  <si>
    <t>субвенція з держ.бюджету на створення та забезпечення діяльності спеціалізованих служб підтримки осіб, які постраждали від домашнього насильства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</si>
</sst>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0" zoomScaleSheetLayoutView="70" workbookViewId="0" topLeftCell="A24">
      <selection activeCell="B287" sqref="B287:C287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114</v>
      </c>
      <c r="B1" s="106"/>
      <c r="C1" s="106"/>
      <c r="D1" s="106"/>
      <c r="E1" s="106"/>
    </row>
    <row r="2" spans="1:5" ht="26.25" customHeight="1" hidden="1">
      <c r="A2" s="107" t="s">
        <v>115</v>
      </c>
      <c r="B2" s="107"/>
      <c r="C2" s="107"/>
      <c r="D2" s="108"/>
      <c r="E2" s="23"/>
    </row>
    <row r="3" spans="1:5" ht="21.75" customHeight="1">
      <c r="A3" s="33" t="s">
        <v>104</v>
      </c>
      <c r="B3" s="33"/>
      <c r="C3" s="33"/>
      <c r="D3" s="35" t="s">
        <v>24</v>
      </c>
      <c r="E3" s="23"/>
    </row>
    <row r="4" spans="1:5" ht="23.25" customHeight="1">
      <c r="A4" s="85" t="s">
        <v>116</v>
      </c>
      <c r="B4" s="85"/>
      <c r="C4" s="85"/>
      <c r="D4" s="52">
        <v>2194938.74</v>
      </c>
      <c r="E4" s="23"/>
    </row>
    <row r="5" spans="1:5" ht="23.25" customHeight="1">
      <c r="A5" s="85" t="s">
        <v>111</v>
      </c>
      <c r="B5" s="85"/>
      <c r="C5" s="85"/>
      <c r="D5" s="52"/>
      <c r="E5" s="23"/>
    </row>
    <row r="6" spans="1:5" ht="23.25" customHeight="1">
      <c r="A6" s="85" t="s">
        <v>117</v>
      </c>
      <c r="B6" s="85"/>
      <c r="C6" s="85"/>
      <c r="D6" s="52">
        <f>D9+D10</f>
        <v>640606.43</v>
      </c>
      <c r="E6" s="23"/>
    </row>
    <row r="7" spans="1:5" ht="23.25" customHeight="1">
      <c r="A7" s="103" t="s">
        <v>108</v>
      </c>
      <c r="B7" s="103"/>
      <c r="C7" s="103"/>
      <c r="D7" s="24"/>
      <c r="E7" s="23"/>
    </row>
    <row r="8" spans="1:5" ht="23.25" customHeight="1">
      <c r="A8" s="103" t="s">
        <v>100</v>
      </c>
      <c r="B8" s="103"/>
      <c r="C8" s="103"/>
      <c r="D8" s="24">
        <v>782964.22</v>
      </c>
      <c r="E8" s="23"/>
    </row>
    <row r="9" spans="1:5" ht="21.75" customHeight="1">
      <c r="A9" s="103" t="s">
        <v>61</v>
      </c>
      <c r="B9" s="103"/>
      <c r="C9" s="103"/>
      <c r="D9" s="64">
        <v>640606.43</v>
      </c>
      <c r="E9" s="23"/>
    </row>
    <row r="10" spans="1:5" ht="22.5" customHeight="1">
      <c r="A10" s="104" t="s">
        <v>62</v>
      </c>
      <c r="B10" s="104"/>
      <c r="C10" s="104"/>
      <c r="D10" s="34"/>
      <c r="E10" s="23"/>
    </row>
    <row r="11" spans="1:5" ht="23.25" customHeight="1">
      <c r="A11" s="85" t="s">
        <v>118</v>
      </c>
      <c r="B11" s="85"/>
      <c r="C11" s="85"/>
      <c r="D11" s="52">
        <f>D4+D6-D7-D5+D8</f>
        <v>3618509.3900000006</v>
      </c>
      <c r="E11" s="23"/>
    </row>
    <row r="12" spans="1:5" ht="18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53" t="s">
        <v>53</v>
      </c>
      <c r="B13" s="105" t="s">
        <v>54</v>
      </c>
      <c r="C13" s="105"/>
      <c r="D13" s="54">
        <f>D14+D35+D41+D49+D154+D155+D156+D158+D157</f>
        <v>1618666.01</v>
      </c>
      <c r="E13" s="68"/>
      <c r="F13" s="60"/>
    </row>
    <row r="14" spans="1:5" s="25" customFormat="1" ht="29.25" customHeight="1">
      <c r="A14" s="50" t="s">
        <v>55</v>
      </c>
      <c r="B14" s="73" t="s">
        <v>129</v>
      </c>
      <c r="C14" s="73"/>
      <c r="D14" s="38">
        <f>D15+D16+D17+D18+D19+D20+D21+D22+D23+D24+D25+D26+D27+D28+D29+D30+D31+D32+D33+D34</f>
        <v>1357927.4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93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101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v>1320662</v>
      </c>
      <c r="E23" s="69"/>
    </row>
    <row r="24" spans="1:5" s="32" customFormat="1" ht="22.5" customHeight="1">
      <c r="A24" s="55"/>
      <c r="B24" s="49"/>
      <c r="C24" s="48" t="s">
        <v>18</v>
      </c>
      <c r="D24" s="47">
        <v>37265.4</v>
      </c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105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2" t="s">
        <v>67</v>
      </c>
      <c r="C35" s="102"/>
      <c r="D35" s="38">
        <f>SUM(D36:D40)</f>
        <v>3571.12</v>
      </c>
      <c r="E35" s="69"/>
    </row>
    <row r="36" spans="1:5" s="32" customFormat="1" ht="22.5" customHeight="1">
      <c r="A36" s="50"/>
      <c r="B36" s="101" t="s">
        <v>68</v>
      </c>
      <c r="C36" s="101"/>
      <c r="D36" s="40">
        <v>3571.12</v>
      </c>
      <c r="E36" s="69"/>
    </row>
    <row r="37" spans="1:5" s="25" customFormat="1" ht="24" customHeight="1" hidden="1">
      <c r="A37" s="50"/>
      <c r="B37" s="101" t="s">
        <v>15</v>
      </c>
      <c r="C37" s="101"/>
      <c r="D37" s="40"/>
      <c r="E37" s="68"/>
    </row>
    <row r="38" spans="1:5" s="25" customFormat="1" ht="24" customHeight="1" hidden="1">
      <c r="A38" s="50"/>
      <c r="B38" s="101" t="s">
        <v>89</v>
      </c>
      <c r="C38" s="101"/>
      <c r="D38" s="41"/>
      <c r="E38" s="68"/>
    </row>
    <row r="39" spans="1:5" s="25" customFormat="1" ht="24" customHeight="1" hidden="1">
      <c r="A39" s="50"/>
      <c r="B39" s="101" t="s">
        <v>90</v>
      </c>
      <c r="C39" s="101"/>
      <c r="D39" s="40"/>
      <c r="E39" s="68"/>
    </row>
    <row r="40" spans="1:5" s="25" customFormat="1" ht="19.5" customHeight="1" hidden="1">
      <c r="A40" s="50"/>
      <c r="B40" s="101"/>
      <c r="C40" s="101"/>
      <c r="D40" s="40"/>
      <c r="E40" s="68"/>
    </row>
    <row r="41" spans="1:5" s="25" customFormat="1" ht="24" customHeight="1">
      <c r="A41" s="50" t="s">
        <v>10</v>
      </c>
      <c r="B41" s="100" t="s">
        <v>67</v>
      </c>
      <c r="C41" s="100"/>
      <c r="D41" s="42">
        <f>SUM(D42:D48)</f>
        <v>0</v>
      </c>
      <c r="E41" s="68"/>
    </row>
    <row r="42" spans="1:5" s="25" customFormat="1" ht="24" customHeight="1" hidden="1">
      <c r="A42" s="50"/>
      <c r="B42" s="101" t="s">
        <v>63</v>
      </c>
      <c r="C42" s="101"/>
      <c r="D42" s="40"/>
      <c r="E42" s="68"/>
    </row>
    <row r="43" spans="1:5" s="25" customFormat="1" ht="24" customHeight="1" hidden="1">
      <c r="A43" s="50"/>
      <c r="B43" s="101" t="s">
        <v>83</v>
      </c>
      <c r="C43" s="101"/>
      <c r="D43" s="40"/>
      <c r="E43" s="68"/>
    </row>
    <row r="44" spans="1:5" s="25" customFormat="1" ht="19.5" hidden="1">
      <c r="A44" s="50"/>
      <c r="B44" s="101" t="s">
        <v>84</v>
      </c>
      <c r="C44" s="101"/>
      <c r="D44" s="40"/>
      <c r="E44" s="68"/>
    </row>
    <row r="45" spans="1:5" s="25" customFormat="1" ht="19.5" hidden="1">
      <c r="A45" s="50"/>
      <c r="B45" s="101" t="s">
        <v>15</v>
      </c>
      <c r="C45" s="101"/>
      <c r="D45" s="40"/>
      <c r="E45" s="68"/>
    </row>
    <row r="46" spans="1:5" s="25" customFormat="1" ht="19.5" hidden="1">
      <c r="A46" s="50"/>
      <c r="B46" s="101" t="s">
        <v>31</v>
      </c>
      <c r="C46" s="101"/>
      <c r="D46" s="40"/>
      <c r="E46" s="68"/>
    </row>
    <row r="47" spans="1:5" s="25" customFormat="1" ht="24" customHeight="1" hidden="1">
      <c r="A47" s="50"/>
      <c r="B47" s="101" t="s">
        <v>68</v>
      </c>
      <c r="C47" s="101"/>
      <c r="D47" s="40"/>
      <c r="E47" s="68"/>
    </row>
    <row r="48" spans="1:5" s="25" customFormat="1" ht="24" customHeight="1" hidden="1">
      <c r="A48" s="50"/>
      <c r="B48" s="101" t="s">
        <v>74</v>
      </c>
      <c r="C48" s="101"/>
      <c r="D48" s="40"/>
      <c r="E48" s="68"/>
    </row>
    <row r="49" spans="1:5" s="25" customFormat="1" ht="24" customHeight="1">
      <c r="A49" s="21" t="s">
        <v>25</v>
      </c>
      <c r="B49" s="100" t="s">
        <v>26</v>
      </c>
      <c r="C49" s="100"/>
      <c r="D49" s="39">
        <f>D50+D71+D93+D114+D133+D152</f>
        <v>15274.99</v>
      </c>
      <c r="E49" s="68"/>
    </row>
    <row r="50" spans="1:5" s="25" customFormat="1" ht="18" customHeight="1">
      <c r="A50" s="21"/>
      <c r="B50" s="100" t="s">
        <v>72</v>
      </c>
      <c r="C50" s="100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96</v>
      </c>
      <c r="D70" s="44"/>
      <c r="E70" s="69"/>
    </row>
    <row r="71" spans="1:5" s="32" customFormat="1" ht="20.25" customHeight="1">
      <c r="A71" s="21"/>
      <c r="B71" s="100" t="s">
        <v>1</v>
      </c>
      <c r="C71" s="100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100" t="s">
        <v>2</v>
      </c>
      <c r="C93" s="100"/>
      <c r="D93" s="58">
        <f>SUM(D94:D113)</f>
        <v>15274.99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>
      <c r="A102" s="55"/>
      <c r="B102" s="56"/>
      <c r="C102" s="48" t="s">
        <v>18</v>
      </c>
      <c r="D102" s="44">
        <v>5709.47</v>
      </c>
      <c r="E102" s="69"/>
    </row>
    <row r="103" spans="1:5" s="32" customFormat="1" ht="22.5" customHeight="1">
      <c r="A103" s="55"/>
      <c r="B103" s="56"/>
      <c r="C103" s="48" t="s">
        <v>31</v>
      </c>
      <c r="D103" s="44">
        <v>2087.68</v>
      </c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>
      <c r="A105" s="55"/>
      <c r="B105" s="56"/>
      <c r="C105" s="48" t="s">
        <v>45</v>
      </c>
      <c r="D105" s="44">
        <v>7477.84</v>
      </c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100" t="s">
        <v>71</v>
      </c>
      <c r="C114" s="100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100" t="s">
        <v>85</v>
      </c>
      <c r="C133" s="100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112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0" t="s">
        <v>81</v>
      </c>
      <c r="C152" s="100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41.25" customHeight="1">
      <c r="A154" s="85" t="s">
        <v>56</v>
      </c>
      <c r="B154" s="100" t="s">
        <v>126</v>
      </c>
      <c r="C154" s="100"/>
      <c r="D154" s="43">
        <v>241892.5</v>
      </c>
      <c r="E154" s="69"/>
    </row>
    <row r="155" spans="1:5" s="25" customFormat="1" ht="39.75" customHeight="1" hidden="1">
      <c r="A155" s="85"/>
      <c r="B155" s="100"/>
      <c r="C155" s="100"/>
      <c r="D155" s="43"/>
      <c r="E155" s="68"/>
    </row>
    <row r="156" spans="1:5" s="25" customFormat="1" ht="42" customHeight="1" hidden="1">
      <c r="A156" s="85"/>
      <c r="B156" s="100"/>
      <c r="C156" s="100"/>
      <c r="D156" s="43"/>
      <c r="E156" s="68"/>
    </row>
    <row r="157" spans="1:5" s="25" customFormat="1" ht="25.5" customHeight="1" hidden="1">
      <c r="A157" s="85"/>
      <c r="B157" s="100"/>
      <c r="C157" s="100"/>
      <c r="D157" s="43"/>
      <c r="E157" s="68"/>
    </row>
    <row r="158" spans="1:5" s="25" customFormat="1" ht="25.5" customHeight="1" hidden="1">
      <c r="A158" s="85"/>
      <c r="B158" s="100"/>
      <c r="C158" s="100"/>
      <c r="D158" s="43"/>
      <c r="E158" s="68"/>
    </row>
    <row r="159" spans="1:6" s="25" customFormat="1" ht="25.5" customHeight="1">
      <c r="A159" s="50" t="s">
        <v>22</v>
      </c>
      <c r="B159" s="85" t="s">
        <v>57</v>
      </c>
      <c r="C159" s="85"/>
      <c r="D159" s="39">
        <f>D170+D179+D185+D190+D195+D208+D233+D236+D242+D259+D224+D282+D213+D219+D254+D266</f>
        <v>440778.76999999996</v>
      </c>
      <c r="E159" s="68"/>
      <c r="F159" s="60"/>
    </row>
    <row r="160" spans="1:6" s="25" customFormat="1" ht="18.75">
      <c r="A160" s="85" t="s">
        <v>14</v>
      </c>
      <c r="B160" s="73" t="s">
        <v>127</v>
      </c>
      <c r="C160" s="73"/>
      <c r="D160" s="40">
        <v>13534.68</v>
      </c>
      <c r="E160" s="57"/>
      <c r="F160" s="60"/>
    </row>
    <row r="161" spans="1:6" s="25" customFormat="1" ht="24" customHeight="1">
      <c r="A161" s="85"/>
      <c r="B161" s="73" t="s">
        <v>91</v>
      </c>
      <c r="C161" s="73"/>
      <c r="D161" s="40">
        <v>4524</v>
      </c>
      <c r="E161" s="57"/>
      <c r="F161" s="60"/>
    </row>
    <row r="162" spans="1:7" s="25" customFormat="1" ht="20.25" customHeight="1" hidden="1">
      <c r="A162" s="85"/>
      <c r="B162" s="73"/>
      <c r="C162" s="73"/>
      <c r="D162" s="40"/>
      <c r="E162" s="57"/>
      <c r="G162" s="60"/>
    </row>
    <row r="163" spans="1:7" s="25" customFormat="1" ht="41.25" customHeight="1" hidden="1">
      <c r="A163" s="85"/>
      <c r="B163" s="73"/>
      <c r="C163" s="73"/>
      <c r="D163" s="40"/>
      <c r="E163" s="57"/>
      <c r="G163" s="60"/>
    </row>
    <row r="164" spans="1:7" s="25" customFormat="1" ht="18.75" hidden="1">
      <c r="A164" s="85"/>
      <c r="B164" s="73"/>
      <c r="C164" s="73"/>
      <c r="D164" s="40"/>
      <c r="E164" s="57"/>
      <c r="G164" s="60"/>
    </row>
    <row r="165" spans="1:7" s="25" customFormat="1" ht="18.75" hidden="1">
      <c r="A165" s="85"/>
      <c r="B165" s="73"/>
      <c r="C165" s="73"/>
      <c r="D165" s="40"/>
      <c r="E165" s="57"/>
      <c r="G165" s="60"/>
    </row>
    <row r="166" spans="1:7" s="25" customFormat="1" ht="39" customHeight="1" hidden="1">
      <c r="A166" s="85"/>
      <c r="B166" s="73"/>
      <c r="C166" s="73"/>
      <c r="D166" s="40"/>
      <c r="E166" s="57"/>
      <c r="G166" s="60"/>
    </row>
    <row r="167" spans="1:7" s="25" customFormat="1" ht="18.75" hidden="1">
      <c r="A167" s="85"/>
      <c r="B167" s="73"/>
      <c r="C167" s="73"/>
      <c r="D167" s="40"/>
      <c r="E167" s="57"/>
      <c r="G167" s="60"/>
    </row>
    <row r="168" spans="1:7" s="25" customFormat="1" ht="18.75" hidden="1">
      <c r="A168" s="85"/>
      <c r="B168" s="73"/>
      <c r="C168" s="73"/>
      <c r="D168" s="40"/>
      <c r="E168" s="57"/>
      <c r="G168" s="60"/>
    </row>
    <row r="169" spans="1:7" s="25" customFormat="1" ht="18.75" hidden="1">
      <c r="A169" s="85"/>
      <c r="B169" s="73"/>
      <c r="C169" s="73"/>
      <c r="D169" s="40"/>
      <c r="E169" s="57"/>
      <c r="G169" s="60"/>
    </row>
    <row r="170" spans="1:5" s="25" customFormat="1" ht="19.5">
      <c r="A170" s="85"/>
      <c r="B170" s="87" t="s">
        <v>95</v>
      </c>
      <c r="C170" s="87"/>
      <c r="D170" s="58">
        <f>SUM(D160:D169)</f>
        <v>18058.68</v>
      </c>
      <c r="E170" s="57"/>
    </row>
    <row r="171" spans="1:4" s="26" customFormat="1" ht="18.75" hidden="1">
      <c r="A171" s="85" t="s">
        <v>110</v>
      </c>
      <c r="B171" s="73"/>
      <c r="C171" s="73"/>
      <c r="D171" s="29"/>
    </row>
    <row r="172" spans="1:4" s="26" customFormat="1" ht="18.75" hidden="1">
      <c r="A172" s="85"/>
      <c r="B172" s="73"/>
      <c r="C172" s="73"/>
      <c r="D172" s="29"/>
    </row>
    <row r="173" spans="1:4" s="26" customFormat="1" ht="22.5" customHeight="1" hidden="1">
      <c r="A173" s="85"/>
      <c r="B173" s="73"/>
      <c r="C173" s="73"/>
      <c r="D173" s="29"/>
    </row>
    <row r="174" spans="1:4" s="26" customFormat="1" ht="22.5" customHeight="1" hidden="1">
      <c r="A174" s="85"/>
      <c r="B174" s="73"/>
      <c r="C174" s="73"/>
      <c r="D174" s="29"/>
    </row>
    <row r="175" spans="1:4" s="26" customFormat="1" ht="18.75" hidden="1">
      <c r="A175" s="85"/>
      <c r="B175" s="73"/>
      <c r="C175" s="73"/>
      <c r="D175" s="29"/>
    </row>
    <row r="176" spans="1:4" s="26" customFormat="1" ht="22.5" customHeight="1" hidden="1">
      <c r="A176" s="85"/>
      <c r="B176" s="73"/>
      <c r="C176" s="73"/>
      <c r="D176" s="29"/>
    </row>
    <row r="177" spans="1:4" s="26" customFormat="1" ht="21.75" customHeight="1" hidden="1">
      <c r="A177" s="85"/>
      <c r="B177" s="73"/>
      <c r="C177" s="73"/>
      <c r="D177" s="29"/>
    </row>
    <row r="178" spans="1:4" s="26" customFormat="1" ht="18.75" hidden="1">
      <c r="A178" s="85"/>
      <c r="B178" s="73"/>
      <c r="C178" s="73"/>
      <c r="D178" s="29"/>
    </row>
    <row r="179" spans="1:8" s="26" customFormat="1" ht="19.5" hidden="1">
      <c r="A179" s="85"/>
      <c r="B179" s="87" t="s">
        <v>95</v>
      </c>
      <c r="C179" s="87"/>
      <c r="D179" s="59">
        <f>SUM(D171:D178)</f>
        <v>0</v>
      </c>
      <c r="F179" s="28"/>
      <c r="H179" s="28"/>
    </row>
    <row r="180" spans="1:4" s="26" customFormat="1" ht="19.5" customHeight="1" hidden="1">
      <c r="A180" s="85" t="s">
        <v>15</v>
      </c>
      <c r="B180" s="73"/>
      <c r="C180" s="73"/>
      <c r="D180" s="29"/>
    </row>
    <row r="181" spans="1:4" s="26" customFormat="1" ht="26.25" customHeight="1" hidden="1">
      <c r="A181" s="85"/>
      <c r="B181" s="73"/>
      <c r="C181" s="73"/>
      <c r="D181" s="29"/>
    </row>
    <row r="182" spans="1:4" s="26" customFormat="1" ht="22.5" customHeight="1" hidden="1">
      <c r="A182" s="85"/>
      <c r="B182" s="73"/>
      <c r="C182" s="73"/>
      <c r="D182" s="29"/>
    </row>
    <row r="183" spans="1:4" s="26" customFormat="1" ht="22.5" customHeight="1" hidden="1">
      <c r="A183" s="85"/>
      <c r="B183" s="73"/>
      <c r="C183" s="73"/>
      <c r="D183" s="29"/>
    </row>
    <row r="184" spans="1:4" s="26" customFormat="1" ht="22.5" customHeight="1" hidden="1">
      <c r="A184" s="85"/>
      <c r="B184" s="73"/>
      <c r="C184" s="73"/>
      <c r="D184" s="29"/>
    </row>
    <row r="185" spans="1:4" s="26" customFormat="1" ht="19.5" hidden="1">
      <c r="A185" s="85"/>
      <c r="B185" s="87" t="s">
        <v>95</v>
      </c>
      <c r="C185" s="87"/>
      <c r="D185" s="24">
        <f>SUM(D180:D184)</f>
        <v>0</v>
      </c>
    </row>
    <row r="186" spans="1:4" s="26" customFormat="1" ht="21" customHeight="1" hidden="1">
      <c r="A186" s="85" t="s">
        <v>30</v>
      </c>
      <c r="B186" s="73"/>
      <c r="C186" s="73"/>
      <c r="D186" s="29"/>
    </row>
    <row r="187" spans="1:4" s="26" customFormat="1" ht="18.75" hidden="1">
      <c r="A187" s="85"/>
      <c r="B187" s="73"/>
      <c r="C187" s="73"/>
      <c r="D187" s="29"/>
    </row>
    <row r="188" spans="1:4" s="26" customFormat="1" ht="18.75" hidden="1">
      <c r="A188" s="85"/>
      <c r="B188" s="73"/>
      <c r="C188" s="73"/>
      <c r="D188" s="29"/>
    </row>
    <row r="189" spans="1:4" s="26" customFormat="1" ht="18.75" hidden="1">
      <c r="A189" s="85"/>
      <c r="B189" s="73"/>
      <c r="C189" s="73"/>
      <c r="D189" s="29"/>
    </row>
    <row r="190" spans="1:4" s="26" customFormat="1" ht="19.5" hidden="1">
      <c r="A190" s="85"/>
      <c r="B190" s="87" t="s">
        <v>95</v>
      </c>
      <c r="C190" s="87"/>
      <c r="D190" s="24">
        <f>D186+D187+D188+D189</f>
        <v>0</v>
      </c>
    </row>
    <row r="191" spans="1:4" s="26" customFormat="1" ht="21.75" customHeight="1" hidden="1">
      <c r="A191" s="85" t="s">
        <v>18</v>
      </c>
      <c r="B191" s="73"/>
      <c r="C191" s="73"/>
      <c r="D191" s="29"/>
    </row>
    <row r="192" spans="1:4" s="26" customFormat="1" ht="21.75" customHeight="1" hidden="1">
      <c r="A192" s="85"/>
      <c r="B192" s="73"/>
      <c r="C192" s="73"/>
      <c r="D192" s="29"/>
    </row>
    <row r="193" spans="1:4" s="26" customFormat="1" ht="18.75" hidden="1">
      <c r="A193" s="85"/>
      <c r="B193" s="73"/>
      <c r="C193" s="73"/>
      <c r="D193" s="29"/>
    </row>
    <row r="194" spans="1:4" s="26" customFormat="1" ht="18.75" hidden="1">
      <c r="A194" s="85"/>
      <c r="B194" s="73"/>
      <c r="C194" s="73"/>
      <c r="D194" s="29"/>
    </row>
    <row r="195" spans="1:6" s="26" customFormat="1" ht="19.5" hidden="1">
      <c r="A195" s="85"/>
      <c r="B195" s="87" t="s">
        <v>95</v>
      </c>
      <c r="C195" s="87"/>
      <c r="D195" s="59">
        <f>D191+D192+D193+D194</f>
        <v>0</v>
      </c>
      <c r="F195" s="28"/>
    </row>
    <row r="196" spans="1:4" s="26" customFormat="1" ht="18.75">
      <c r="A196" s="85" t="s">
        <v>64</v>
      </c>
      <c r="B196" s="100" t="s">
        <v>119</v>
      </c>
      <c r="C196" s="100"/>
      <c r="D196" s="29">
        <f>6000+1500</f>
        <v>7500</v>
      </c>
    </row>
    <row r="197" spans="1:4" s="26" customFormat="1" ht="19.5" customHeight="1">
      <c r="A197" s="85"/>
      <c r="B197" s="100" t="s">
        <v>120</v>
      </c>
      <c r="C197" s="100"/>
      <c r="D197" s="29">
        <v>8350</v>
      </c>
    </row>
    <row r="198" spans="1:4" s="26" customFormat="1" ht="22.5" customHeight="1">
      <c r="A198" s="85"/>
      <c r="B198" s="100" t="s">
        <v>121</v>
      </c>
      <c r="C198" s="100"/>
      <c r="D198" s="29">
        <v>149597.24</v>
      </c>
    </row>
    <row r="199" spans="1:4" s="26" customFormat="1" ht="18.75">
      <c r="A199" s="85"/>
      <c r="B199" s="100" t="s">
        <v>122</v>
      </c>
      <c r="C199" s="100"/>
      <c r="D199" s="29">
        <v>500</v>
      </c>
    </row>
    <row r="200" spans="1:4" s="26" customFormat="1" ht="18.75">
      <c r="A200" s="85"/>
      <c r="B200" s="76" t="s">
        <v>123</v>
      </c>
      <c r="C200" s="77"/>
      <c r="D200" s="29">
        <v>29237</v>
      </c>
    </row>
    <row r="201" spans="1:4" s="26" customFormat="1" ht="18.75">
      <c r="A201" s="85"/>
      <c r="B201" s="76" t="s">
        <v>113</v>
      </c>
      <c r="C201" s="77"/>
      <c r="D201" s="29">
        <f>3675+3675</f>
        <v>7350</v>
      </c>
    </row>
    <row r="202" spans="1:4" s="26" customFormat="1" ht="18.75">
      <c r="A202" s="85"/>
      <c r="B202" s="76" t="s">
        <v>124</v>
      </c>
      <c r="C202" s="77"/>
      <c r="D202" s="29">
        <v>28459.2</v>
      </c>
    </row>
    <row r="203" spans="1:4" s="26" customFormat="1" ht="18.75">
      <c r="A203" s="85"/>
      <c r="B203" s="76" t="s">
        <v>125</v>
      </c>
      <c r="C203" s="77"/>
      <c r="D203" s="29">
        <v>3000</v>
      </c>
    </row>
    <row r="204" spans="1:4" s="26" customFormat="1" ht="45.75" customHeight="1" hidden="1">
      <c r="A204" s="85"/>
      <c r="B204" s="76"/>
      <c r="C204" s="77"/>
      <c r="D204" s="29"/>
    </row>
    <row r="205" spans="1:4" s="26" customFormat="1" ht="45.75" customHeight="1" hidden="1">
      <c r="A205" s="85"/>
      <c r="B205" s="76"/>
      <c r="C205" s="77"/>
      <c r="D205" s="29"/>
    </row>
    <row r="206" spans="1:4" s="26" customFormat="1" ht="18.75">
      <c r="A206" s="85"/>
      <c r="B206" s="76" t="s">
        <v>109</v>
      </c>
      <c r="C206" s="77"/>
      <c r="D206" s="29">
        <v>253.8</v>
      </c>
    </row>
    <row r="207" spans="1:4" s="26" customFormat="1" ht="22.5" customHeight="1" hidden="1">
      <c r="A207" s="85"/>
      <c r="B207" s="100"/>
      <c r="C207" s="100"/>
      <c r="D207" s="29"/>
    </row>
    <row r="208" spans="1:7" s="26" customFormat="1" ht="19.5">
      <c r="A208" s="85"/>
      <c r="B208" s="87" t="s">
        <v>95</v>
      </c>
      <c r="C208" s="87"/>
      <c r="D208" s="59">
        <f>SUM(D196:D207)</f>
        <v>234247.24</v>
      </c>
      <c r="G208" s="28"/>
    </row>
    <row r="209" spans="1:7" s="26" customFormat="1" ht="18.75" hidden="1">
      <c r="A209" s="85" t="s">
        <v>31</v>
      </c>
      <c r="B209" s="73"/>
      <c r="C209" s="73"/>
      <c r="D209" s="29"/>
      <c r="G209" s="28"/>
    </row>
    <row r="210" spans="1:7" s="26" customFormat="1" ht="17.25" customHeight="1" hidden="1">
      <c r="A210" s="85"/>
      <c r="B210" s="73"/>
      <c r="C210" s="73"/>
      <c r="D210" s="29"/>
      <c r="G210" s="28"/>
    </row>
    <row r="211" spans="1:4" s="26" customFormat="1" ht="22.5" customHeight="1" hidden="1">
      <c r="A211" s="85"/>
      <c r="B211" s="73"/>
      <c r="C211" s="73"/>
      <c r="D211" s="29"/>
    </row>
    <row r="212" spans="1:4" s="26" customFormat="1" ht="17.25" customHeight="1" hidden="1">
      <c r="A212" s="85"/>
      <c r="B212" s="73"/>
      <c r="C212" s="73"/>
      <c r="D212" s="29"/>
    </row>
    <row r="213" spans="1:6" s="26" customFormat="1" ht="19.5" hidden="1">
      <c r="A213" s="85"/>
      <c r="B213" s="87" t="s">
        <v>95</v>
      </c>
      <c r="C213" s="87"/>
      <c r="D213" s="59">
        <f>SUM(D209:D212)</f>
        <v>0</v>
      </c>
      <c r="F213" s="28"/>
    </row>
    <row r="214" spans="1:4" s="26" customFormat="1" ht="18.75">
      <c r="A214" s="85" t="s">
        <v>102</v>
      </c>
      <c r="B214" s="73" t="s">
        <v>98</v>
      </c>
      <c r="C214" s="73"/>
      <c r="D214" s="29">
        <v>2700</v>
      </c>
    </row>
    <row r="215" spans="1:4" s="26" customFormat="1" ht="21" customHeight="1">
      <c r="A215" s="85"/>
      <c r="B215" s="83" t="s">
        <v>92</v>
      </c>
      <c r="C215" s="83"/>
      <c r="D215" s="29">
        <v>190</v>
      </c>
    </row>
    <row r="216" spans="1:4" s="26" customFormat="1" ht="18.75">
      <c r="A216" s="85"/>
      <c r="B216" s="73" t="s">
        <v>99</v>
      </c>
      <c r="C216" s="73"/>
      <c r="D216" s="29">
        <v>5190</v>
      </c>
    </row>
    <row r="217" spans="1:4" s="26" customFormat="1" ht="18.75">
      <c r="A217" s="85"/>
      <c r="B217" s="73" t="s">
        <v>128</v>
      </c>
      <c r="C217" s="73"/>
      <c r="D217" s="29">
        <v>179994.36</v>
      </c>
    </row>
    <row r="218" spans="1:4" s="26" customFormat="1" ht="24" customHeight="1" hidden="1">
      <c r="A218" s="85"/>
      <c r="B218" s="73"/>
      <c r="C218" s="73"/>
      <c r="D218" s="29"/>
    </row>
    <row r="219" spans="1:4" s="26" customFormat="1" ht="19.5">
      <c r="A219" s="85"/>
      <c r="B219" s="87" t="s">
        <v>95</v>
      </c>
      <c r="C219" s="87"/>
      <c r="D219" s="59">
        <f>D214+D215+D216+D217+D218</f>
        <v>188074.36</v>
      </c>
    </row>
    <row r="220" spans="1:4" s="26" customFormat="1" ht="18" customHeight="1" hidden="1">
      <c r="A220" s="85" t="s">
        <v>94</v>
      </c>
      <c r="B220" s="73"/>
      <c r="C220" s="73"/>
      <c r="D220" s="41"/>
    </row>
    <row r="221" spans="1:4" s="26" customFormat="1" ht="18.75" hidden="1">
      <c r="A221" s="85"/>
      <c r="B221" s="73"/>
      <c r="C221" s="73"/>
      <c r="D221" s="29"/>
    </row>
    <row r="222" spans="1:4" s="26" customFormat="1" ht="18.75" hidden="1">
      <c r="A222" s="85"/>
      <c r="B222" s="100"/>
      <c r="C222" s="100"/>
      <c r="D222" s="29"/>
    </row>
    <row r="223" spans="1:4" s="26" customFormat="1" ht="18.75" hidden="1">
      <c r="A223" s="85"/>
      <c r="B223" s="100"/>
      <c r="C223" s="100"/>
      <c r="D223" s="29"/>
    </row>
    <row r="224" spans="1:6" s="26" customFormat="1" ht="19.5" hidden="1">
      <c r="A224" s="85"/>
      <c r="B224" s="87" t="s">
        <v>95</v>
      </c>
      <c r="C224" s="87"/>
      <c r="D224" s="59">
        <f>SUM(D220:D223)</f>
        <v>0</v>
      </c>
      <c r="F224" s="28"/>
    </row>
    <row r="225" spans="1:4" s="26" customFormat="1" ht="18.75" hidden="1">
      <c r="A225" s="98" t="s">
        <v>69</v>
      </c>
      <c r="B225" s="73"/>
      <c r="C225" s="73"/>
      <c r="D225" s="29"/>
    </row>
    <row r="226" spans="1:4" s="26" customFormat="1" ht="18.75" customHeight="1" hidden="1">
      <c r="A226" s="98"/>
      <c r="B226" s="73"/>
      <c r="C226" s="99"/>
      <c r="D226" s="29"/>
    </row>
    <row r="227" spans="1:4" s="26" customFormat="1" ht="21" customHeight="1" hidden="1">
      <c r="A227" s="98"/>
      <c r="B227" s="100"/>
      <c r="C227" s="100"/>
      <c r="D227" s="29"/>
    </row>
    <row r="228" spans="1:4" s="26" customFormat="1" ht="18.75" customHeight="1" hidden="1">
      <c r="A228" s="98"/>
      <c r="B228" s="73"/>
      <c r="C228" s="99"/>
      <c r="D228" s="29"/>
    </row>
    <row r="229" spans="1:4" s="26" customFormat="1" ht="18.75" customHeight="1" hidden="1">
      <c r="A229" s="98"/>
      <c r="B229" s="74"/>
      <c r="C229" s="75"/>
      <c r="D229" s="29"/>
    </row>
    <row r="230" spans="1:4" s="26" customFormat="1" ht="18.75" customHeight="1" hidden="1">
      <c r="A230" s="98"/>
      <c r="B230" s="74"/>
      <c r="C230" s="75"/>
      <c r="D230" s="29"/>
    </row>
    <row r="231" spans="1:4" s="26" customFormat="1" ht="18.75" customHeight="1" hidden="1">
      <c r="A231" s="98"/>
      <c r="B231" s="74"/>
      <c r="C231" s="75"/>
      <c r="D231" s="29"/>
    </row>
    <row r="232" spans="1:4" s="26" customFormat="1" ht="18.75" hidden="1">
      <c r="A232" s="98"/>
      <c r="B232" s="73"/>
      <c r="C232" s="73"/>
      <c r="D232" s="29"/>
    </row>
    <row r="233" spans="1:4" s="26" customFormat="1" ht="19.5" hidden="1">
      <c r="A233" s="98"/>
      <c r="B233" s="87" t="s">
        <v>95</v>
      </c>
      <c r="C233" s="87"/>
      <c r="D233" s="59">
        <f>SUM(D225:D232)</f>
        <v>0</v>
      </c>
    </row>
    <row r="234" spans="1:6" s="26" customFormat="1" ht="18.75">
      <c r="A234" s="85" t="s">
        <v>18</v>
      </c>
      <c r="B234" s="73" t="s">
        <v>107</v>
      </c>
      <c r="C234" s="73"/>
      <c r="D234" s="29">
        <v>398.49</v>
      </c>
      <c r="F234" s="28"/>
    </row>
    <row r="235" spans="1:4" s="26" customFormat="1" ht="18.75" hidden="1">
      <c r="A235" s="85"/>
      <c r="B235" s="73"/>
      <c r="C235" s="73"/>
      <c r="D235" s="29"/>
    </row>
    <row r="236" spans="1:7" s="26" customFormat="1" ht="19.5">
      <c r="A236" s="85"/>
      <c r="B236" s="87" t="s">
        <v>95</v>
      </c>
      <c r="C236" s="87"/>
      <c r="D236" s="59">
        <f>D235+D234</f>
        <v>398.49</v>
      </c>
      <c r="G236" s="28"/>
    </row>
    <row r="237" spans="1:4" s="26" customFormat="1" ht="18.75" hidden="1">
      <c r="A237" s="85" t="s">
        <v>74</v>
      </c>
      <c r="B237" s="73"/>
      <c r="C237" s="73"/>
      <c r="D237" s="29"/>
    </row>
    <row r="238" spans="1:4" s="26" customFormat="1" ht="21" customHeight="1" hidden="1">
      <c r="A238" s="85"/>
      <c r="B238" s="73"/>
      <c r="C238" s="73"/>
      <c r="D238" s="29"/>
    </row>
    <row r="239" spans="1:4" s="26" customFormat="1" ht="21" customHeight="1" hidden="1">
      <c r="A239" s="85"/>
      <c r="B239" s="89"/>
      <c r="C239" s="89"/>
      <c r="D239" s="29"/>
    </row>
    <row r="240" spans="1:4" s="26" customFormat="1" ht="18.75" hidden="1">
      <c r="A240" s="85"/>
      <c r="B240" s="89"/>
      <c r="C240" s="97"/>
      <c r="D240" s="29"/>
    </row>
    <row r="241" spans="1:4" s="26" customFormat="1" ht="36" customHeight="1" hidden="1">
      <c r="A241" s="85"/>
      <c r="B241" s="89"/>
      <c r="C241" s="97"/>
      <c r="D241" s="29"/>
    </row>
    <row r="242" spans="1:4" s="26" customFormat="1" ht="18" customHeight="1" hidden="1">
      <c r="A242" s="85"/>
      <c r="B242" s="96" t="s">
        <v>95</v>
      </c>
      <c r="C242" s="96"/>
      <c r="D242" s="59">
        <f>SUM(D237:D241)</f>
        <v>0</v>
      </c>
    </row>
    <row r="243" spans="1:4" s="26" customFormat="1" ht="28.5" customHeight="1" hidden="1">
      <c r="A243" s="85" t="s">
        <v>45</v>
      </c>
      <c r="B243" s="73"/>
      <c r="C243" s="73"/>
      <c r="D243" s="29"/>
    </row>
    <row r="244" spans="1:4" s="26" customFormat="1" ht="33.75" customHeight="1" hidden="1">
      <c r="A244" s="85"/>
      <c r="B244" s="73"/>
      <c r="C244" s="73"/>
      <c r="D244" s="29"/>
    </row>
    <row r="245" spans="1:4" s="26" customFormat="1" ht="37.5" customHeight="1" hidden="1">
      <c r="A245" s="85"/>
      <c r="B245" s="73"/>
      <c r="C245" s="73"/>
      <c r="D245" s="29"/>
    </row>
    <row r="246" spans="1:4" s="26" customFormat="1" ht="60.75" customHeight="1" hidden="1">
      <c r="A246" s="85"/>
      <c r="B246" s="73"/>
      <c r="C246" s="73"/>
      <c r="D246" s="29"/>
    </row>
    <row r="247" spans="1:4" s="26" customFormat="1" ht="57" customHeight="1" hidden="1">
      <c r="A247" s="85"/>
      <c r="B247" s="73"/>
      <c r="C247" s="73"/>
      <c r="D247" s="29"/>
    </row>
    <row r="248" spans="1:4" s="26" customFormat="1" ht="18.75" hidden="1">
      <c r="A248" s="85"/>
      <c r="B248" s="73"/>
      <c r="C248" s="73"/>
      <c r="D248" s="29"/>
    </row>
    <row r="249" spans="1:4" s="26" customFormat="1" ht="18.75" hidden="1">
      <c r="A249" s="85"/>
      <c r="B249" s="73"/>
      <c r="C249" s="73"/>
      <c r="D249" s="29"/>
    </row>
    <row r="250" spans="1:4" s="26" customFormat="1" ht="18.75" hidden="1">
      <c r="A250" s="85"/>
      <c r="B250" s="73"/>
      <c r="C250" s="73"/>
      <c r="D250" s="29"/>
    </row>
    <row r="251" spans="1:4" s="26" customFormat="1" ht="18.75" hidden="1">
      <c r="A251" s="85"/>
      <c r="B251" s="73"/>
      <c r="C251" s="73"/>
      <c r="D251" s="29"/>
    </row>
    <row r="252" spans="1:4" s="26" customFormat="1" ht="18.75" hidden="1">
      <c r="A252" s="85"/>
      <c r="B252" s="73"/>
      <c r="C252" s="73"/>
      <c r="D252" s="29"/>
    </row>
    <row r="253" spans="1:4" s="26" customFormat="1" ht="18.75" hidden="1">
      <c r="A253" s="85"/>
      <c r="B253" s="73"/>
      <c r="C253" s="73"/>
      <c r="D253" s="29"/>
    </row>
    <row r="254" spans="1:4" s="26" customFormat="1" ht="19.5" customHeight="1" hidden="1">
      <c r="A254" s="85"/>
      <c r="B254" s="87" t="s">
        <v>95</v>
      </c>
      <c r="C254" s="87"/>
      <c r="D254" s="59">
        <f>SUM(D243:E253)</f>
        <v>0</v>
      </c>
    </row>
    <row r="255" spans="1:4" s="26" customFormat="1" ht="18.75" hidden="1">
      <c r="A255" s="85" t="s">
        <v>31</v>
      </c>
      <c r="B255" s="83"/>
      <c r="C255" s="93"/>
      <c r="D255" s="29"/>
    </row>
    <row r="256" spans="1:4" s="26" customFormat="1" ht="20.25" customHeight="1" hidden="1">
      <c r="A256" s="85"/>
      <c r="B256" s="89"/>
      <c r="C256" s="89"/>
      <c r="D256" s="29"/>
    </row>
    <row r="257" spans="1:4" s="26" customFormat="1" ht="20.25" customHeight="1" hidden="1">
      <c r="A257" s="85"/>
      <c r="B257" s="89"/>
      <c r="C257" s="89"/>
      <c r="D257" s="29"/>
    </row>
    <row r="258" spans="1:4" s="26" customFormat="1" ht="20.25" customHeight="1" hidden="1">
      <c r="A258" s="85"/>
      <c r="B258" s="89"/>
      <c r="C258" s="89"/>
      <c r="D258" s="29"/>
    </row>
    <row r="259" spans="1:4" s="26" customFormat="1" ht="20.25" customHeight="1" hidden="1">
      <c r="A259" s="85"/>
      <c r="B259" s="94" t="s">
        <v>95</v>
      </c>
      <c r="C259" s="95"/>
      <c r="D259" s="59">
        <f>SUM(D255:D258)</f>
        <v>0</v>
      </c>
    </row>
    <row r="260" spans="1:4" s="26" customFormat="1" ht="21.75" customHeight="1" hidden="1">
      <c r="A260" s="80"/>
      <c r="B260" s="73"/>
      <c r="C260" s="73"/>
      <c r="D260" s="29"/>
    </row>
    <row r="261" spans="1:4" s="26" customFormat="1" ht="45" customHeight="1" hidden="1">
      <c r="A261" s="81"/>
      <c r="B261" s="73"/>
      <c r="C261" s="73"/>
      <c r="D261" s="29"/>
    </row>
    <row r="262" spans="1:4" s="26" customFormat="1" ht="40.5" customHeight="1" hidden="1">
      <c r="A262" s="81"/>
      <c r="B262" s="73"/>
      <c r="C262" s="73"/>
      <c r="D262" s="29"/>
    </row>
    <row r="263" spans="1:4" s="26" customFormat="1" ht="18.75" hidden="1">
      <c r="A263" s="81"/>
      <c r="B263" s="73"/>
      <c r="C263" s="73"/>
      <c r="D263" s="29"/>
    </row>
    <row r="264" spans="1:4" s="26" customFormat="1" ht="20.25" customHeight="1" hidden="1">
      <c r="A264" s="81"/>
      <c r="B264" s="73"/>
      <c r="C264" s="73"/>
      <c r="D264" s="29"/>
    </row>
    <row r="265" spans="1:4" s="26" customFormat="1" ht="18.75" hidden="1">
      <c r="A265" s="81"/>
      <c r="B265" s="73"/>
      <c r="C265" s="73"/>
      <c r="D265" s="29"/>
    </row>
    <row r="266" spans="1:4" s="26" customFormat="1" ht="23.25" customHeight="1" hidden="1">
      <c r="A266" s="82"/>
      <c r="B266" s="87" t="s">
        <v>95</v>
      </c>
      <c r="C266" s="87"/>
      <c r="D266" s="59">
        <f>SUM(D260:D265)</f>
        <v>0</v>
      </c>
    </row>
    <row r="267" spans="1:4" s="26" customFormat="1" ht="29.25" customHeight="1" hidden="1">
      <c r="A267" s="90" t="s">
        <v>12</v>
      </c>
      <c r="B267" s="73"/>
      <c r="C267" s="73"/>
      <c r="D267" s="29"/>
    </row>
    <row r="268" spans="1:4" s="26" customFormat="1" ht="18.75" hidden="1">
      <c r="A268" s="91"/>
      <c r="B268" s="73"/>
      <c r="C268" s="73"/>
      <c r="D268" s="29"/>
    </row>
    <row r="269" spans="1:4" s="26" customFormat="1" ht="40.5" customHeight="1" hidden="1">
      <c r="A269" s="91"/>
      <c r="B269" s="73"/>
      <c r="C269" s="73"/>
      <c r="D269" s="29"/>
    </row>
    <row r="270" spans="1:4" s="26" customFormat="1" ht="18.75" hidden="1">
      <c r="A270" s="91"/>
      <c r="B270" s="73"/>
      <c r="C270" s="73"/>
      <c r="D270" s="29"/>
    </row>
    <row r="271" spans="1:4" s="26" customFormat="1" ht="18.75" hidden="1">
      <c r="A271" s="91"/>
      <c r="B271" s="73"/>
      <c r="C271" s="73"/>
      <c r="D271" s="29"/>
    </row>
    <row r="272" spans="1:4" s="26" customFormat="1" ht="18.75" hidden="1">
      <c r="A272" s="91"/>
      <c r="B272" s="73"/>
      <c r="C272" s="73"/>
      <c r="D272" s="29"/>
    </row>
    <row r="273" spans="1:4" s="26" customFormat="1" ht="1.5" customHeight="1" hidden="1">
      <c r="A273" s="91"/>
      <c r="B273" s="73"/>
      <c r="C273" s="73"/>
      <c r="D273" s="29"/>
    </row>
    <row r="274" spans="1:4" s="26" customFormat="1" ht="17.25" customHeight="1" hidden="1">
      <c r="A274" s="91"/>
      <c r="B274" s="73"/>
      <c r="C274" s="73"/>
      <c r="D274" s="29"/>
    </row>
    <row r="275" spans="1:4" s="26" customFormat="1" ht="18.75" hidden="1">
      <c r="A275" s="91"/>
      <c r="B275" s="74"/>
      <c r="C275" s="75"/>
      <c r="D275" s="29"/>
    </row>
    <row r="276" spans="1:4" s="26" customFormat="1" ht="21" customHeight="1" hidden="1">
      <c r="A276" s="91"/>
      <c r="B276" s="74"/>
      <c r="C276" s="75"/>
      <c r="D276" s="29"/>
    </row>
    <row r="277" spans="1:4" s="26" customFormat="1" ht="18.75" hidden="1">
      <c r="A277" s="91"/>
      <c r="B277" s="74"/>
      <c r="C277" s="75"/>
      <c r="D277" s="29"/>
    </row>
    <row r="278" spans="1:4" s="26" customFormat="1" ht="22.5" customHeight="1" hidden="1">
      <c r="A278" s="91"/>
      <c r="B278" s="74"/>
      <c r="C278" s="75"/>
      <c r="D278" s="29"/>
    </row>
    <row r="279" spans="1:4" s="26" customFormat="1" ht="18.75" hidden="1">
      <c r="A279" s="91"/>
      <c r="B279" s="74"/>
      <c r="C279" s="75"/>
      <c r="D279" s="29"/>
    </row>
    <row r="280" spans="1:4" s="26" customFormat="1" ht="18.75" hidden="1">
      <c r="A280" s="91"/>
      <c r="B280" s="74"/>
      <c r="C280" s="75"/>
      <c r="D280" s="29"/>
    </row>
    <row r="281" spans="1:4" s="26" customFormat="1" ht="18.75" hidden="1">
      <c r="A281" s="92"/>
      <c r="B281" s="74"/>
      <c r="C281" s="75"/>
      <c r="D281" s="29"/>
    </row>
    <row r="282" spans="1:4" s="26" customFormat="1" ht="19.5" hidden="1">
      <c r="A282" s="21"/>
      <c r="B282" s="87" t="s">
        <v>95</v>
      </c>
      <c r="C282" s="87"/>
      <c r="D282" s="59">
        <f>SUM(D267:D281)</f>
        <v>0</v>
      </c>
    </row>
    <row r="283" spans="1:7" s="26" customFormat="1" ht="24" customHeight="1">
      <c r="A283" s="21"/>
      <c r="B283" s="79" t="s">
        <v>19</v>
      </c>
      <c r="C283" s="79"/>
      <c r="D283" s="24">
        <f>D159+D13</f>
        <v>2059444.78</v>
      </c>
      <c r="E283" s="27"/>
      <c r="F283" s="28"/>
      <c r="G283" s="28"/>
    </row>
    <row r="284" spans="1:7" s="26" customFormat="1" ht="30.75" customHeight="1">
      <c r="A284" s="70"/>
      <c r="B284" s="88" t="s">
        <v>58</v>
      </c>
      <c r="C284" s="88"/>
      <c r="D284" s="24">
        <f>SUM(D285:D290)</f>
        <v>388712.47</v>
      </c>
      <c r="E284" s="27"/>
      <c r="G284" s="28"/>
    </row>
    <row r="285" spans="1:7" s="26" customFormat="1" ht="18.75" hidden="1">
      <c r="A285" s="50"/>
      <c r="B285" s="73"/>
      <c r="C285" s="73"/>
      <c r="D285" s="29"/>
      <c r="E285" s="27"/>
      <c r="G285" s="28"/>
    </row>
    <row r="286" spans="1:5" s="26" customFormat="1" ht="20.25" customHeight="1" hidden="1">
      <c r="A286" s="50"/>
      <c r="B286" s="73"/>
      <c r="C286" s="73"/>
      <c r="D286" s="29"/>
      <c r="E286" s="27"/>
    </row>
    <row r="287" spans="1:5" s="26" customFormat="1" ht="43.5" customHeight="1">
      <c r="A287" s="70" t="s">
        <v>106</v>
      </c>
      <c r="B287" s="89" t="s">
        <v>130</v>
      </c>
      <c r="C287" s="89"/>
      <c r="D287" s="29">
        <v>388712.47</v>
      </c>
      <c r="E287" s="67"/>
    </row>
    <row r="288" spans="1:5" s="26" customFormat="1" ht="27" customHeight="1" hidden="1">
      <c r="A288" s="70" t="s">
        <v>106</v>
      </c>
      <c r="B288" s="73"/>
      <c r="C288" s="73"/>
      <c r="D288" s="29"/>
      <c r="E288" s="67"/>
    </row>
    <row r="289" spans="1:4" s="26" customFormat="1" ht="21" customHeight="1" hidden="1">
      <c r="A289" s="70" t="s">
        <v>106</v>
      </c>
      <c r="B289" s="74"/>
      <c r="C289" s="84"/>
      <c r="D289" s="71"/>
    </row>
    <row r="290" spans="1:4" s="26" customFormat="1" ht="29.25" customHeight="1" hidden="1">
      <c r="A290" s="70" t="s">
        <v>106</v>
      </c>
      <c r="B290" s="73"/>
      <c r="C290" s="73"/>
      <c r="D290" s="29"/>
    </row>
    <row r="291" spans="1:7" s="26" customFormat="1" ht="21" customHeight="1">
      <c r="A291" s="50"/>
      <c r="B291" s="85" t="s">
        <v>97</v>
      </c>
      <c r="C291" s="85"/>
      <c r="D291" s="24">
        <f>D283+D284</f>
        <v>2448157.25</v>
      </c>
      <c r="F291" s="28"/>
      <c r="G291" s="28"/>
    </row>
    <row r="292" spans="1:4" s="26" customFormat="1" ht="18.75" customHeight="1">
      <c r="A292" s="21"/>
      <c r="B292" s="79"/>
      <c r="C292" s="86"/>
      <c r="D292" s="21"/>
    </row>
    <row r="293" spans="1:4" s="26" customFormat="1" ht="18.75" customHeight="1">
      <c r="A293" s="50"/>
      <c r="B293" s="73"/>
      <c r="C293" s="73"/>
      <c r="D293" s="29"/>
    </row>
    <row r="294" spans="1:4" s="63" customFormat="1" ht="21" customHeight="1">
      <c r="A294" s="61"/>
      <c r="B294" s="78" t="s">
        <v>103</v>
      </c>
      <c r="C294" s="78"/>
      <c r="D294" s="62">
        <f>D11-D283-D284</f>
        <v>1170352.1400000006</v>
      </c>
    </row>
    <row r="295" spans="1:4" s="26" customFormat="1" ht="18.75">
      <c r="A295" s="50"/>
      <c r="B295" s="74"/>
      <c r="C295" s="75"/>
      <c r="D295" s="29"/>
    </row>
    <row r="296" spans="1:5" s="26" customFormat="1" ht="23.25" customHeight="1">
      <c r="A296" s="50"/>
      <c r="B296" s="79" t="s">
        <v>87</v>
      </c>
      <c r="C296" s="79"/>
      <c r="D296" s="24">
        <f>D295+D297+D298+D299+D300+D301+D303+D305+D306</f>
        <v>452616</v>
      </c>
      <c r="E296" s="27"/>
    </row>
    <row r="297" spans="1:5" s="26" customFormat="1" ht="18.75">
      <c r="A297" s="50" t="s">
        <v>63</v>
      </c>
      <c r="B297" s="74" t="s">
        <v>131</v>
      </c>
      <c r="C297" s="75"/>
      <c r="D297" s="29">
        <v>413000</v>
      </c>
      <c r="E297" s="27"/>
    </row>
    <row r="298" spans="1:5" s="26" customFormat="1" ht="61.5" customHeight="1">
      <c r="A298" s="50" t="s">
        <v>59</v>
      </c>
      <c r="B298" s="73" t="s">
        <v>132</v>
      </c>
      <c r="C298" s="73"/>
      <c r="D298" s="29">
        <v>39616</v>
      </c>
      <c r="E298" s="27"/>
    </row>
    <row r="299" spans="1:5" s="26" customFormat="1" ht="18.75" hidden="1">
      <c r="A299" s="50"/>
      <c r="B299" s="83"/>
      <c r="C299" s="83"/>
      <c r="D299" s="29"/>
      <c r="E299" s="27"/>
    </row>
    <row r="300" spans="1:5" s="26" customFormat="1" ht="15.75" customHeight="1" hidden="1">
      <c r="A300" s="80"/>
      <c r="B300" s="74"/>
      <c r="C300" s="75"/>
      <c r="D300" s="29"/>
      <c r="E300" s="27"/>
    </row>
    <row r="301" spans="1:5" s="26" customFormat="1" ht="15.75" customHeight="1" hidden="1">
      <c r="A301" s="81"/>
      <c r="B301" s="74"/>
      <c r="C301" s="75"/>
      <c r="D301" s="29"/>
      <c r="E301" s="27"/>
    </row>
    <row r="302" spans="1:5" s="26" customFormat="1" ht="15.75" customHeight="1" hidden="1">
      <c r="A302" s="81"/>
      <c r="B302" s="74"/>
      <c r="C302" s="75"/>
      <c r="D302" s="29"/>
      <c r="E302" s="27"/>
    </row>
    <row r="303" spans="1:5" s="26" customFormat="1" ht="15.75" customHeight="1" hidden="1">
      <c r="A303" s="82"/>
      <c r="B303" s="22"/>
      <c r="C303" s="22"/>
      <c r="D303" s="29"/>
      <c r="E303" s="27"/>
    </row>
    <row r="304" spans="1:5" s="26" customFormat="1" ht="15.75" customHeight="1" hidden="1">
      <c r="A304" s="22"/>
      <c r="D304" s="31"/>
      <c r="E304" s="27"/>
    </row>
    <row r="305" spans="1:4" ht="15.75" customHeight="1" hidden="1">
      <c r="A305" s="65"/>
      <c r="B305" s="83"/>
      <c r="C305" s="83"/>
      <c r="D305" s="66"/>
    </row>
    <row r="306" spans="1:4" ht="15.75" customHeight="1" hidden="1">
      <c r="A306" s="21"/>
      <c r="B306" s="74"/>
      <c r="C306" s="75"/>
      <c r="D306" s="66"/>
    </row>
    <row r="307" spans="1:8" s="30" customFormat="1" ht="18.75" hidden="1">
      <c r="A307" s="65"/>
      <c r="B307" s="73"/>
      <c r="C307" s="73"/>
      <c r="D307" s="66"/>
      <c r="F307" s="22"/>
      <c r="G307" s="22"/>
      <c r="H307" s="22"/>
    </row>
    <row r="308" spans="1:8" s="30" customFormat="1" ht="18.75" hidden="1">
      <c r="A308" s="22"/>
      <c r="B308" s="22"/>
      <c r="C308" s="22"/>
      <c r="D308" s="3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1"/>
      <c r="B310" s="74"/>
      <c r="C310" s="75"/>
      <c r="D310" s="66"/>
      <c r="F310" s="22"/>
      <c r="G310" s="22"/>
      <c r="H310" s="22"/>
    </row>
  </sheetData>
  <sheetProtection password="CE26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3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34:A236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B242:C242"/>
    <mergeCell ref="A243:A254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81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A300:A303"/>
    <mergeCell ref="B300:C300"/>
    <mergeCell ref="B301:C301"/>
    <mergeCell ref="B302:C302"/>
    <mergeCell ref="B305:C305"/>
    <mergeCell ref="B306:C306"/>
    <mergeCell ref="B307:C307"/>
    <mergeCell ref="B310:C310"/>
    <mergeCell ref="B201:C201"/>
    <mergeCell ref="B202:C202"/>
    <mergeCell ref="B203:C203"/>
    <mergeCell ref="B204:C204"/>
    <mergeCell ref="B205:C205"/>
    <mergeCell ref="B294:C294"/>
    <mergeCell ref="B295:C295"/>
    <mergeCell ref="B296:C296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6" r:id="rId1"/>
  <rowBreaks count="2" manualBreakCount="2">
    <brk id="195" max="4" man="1"/>
    <brk id="2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2021-10-05T06:48:31Z</cp:lastPrinted>
  <dcterms:created xsi:type="dcterms:W3CDTF">2015-05-15T06:08:32Z</dcterms:created>
  <dcterms:modified xsi:type="dcterms:W3CDTF">2021-10-05T09:07:29Z</dcterms:modified>
  <cp:category/>
  <cp:version/>
  <cp:contentType/>
  <cp:contentStatus/>
</cp:coreProperties>
</file>