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510" windowHeight="11025" tabRatio="895" firstSheet="1" activeTab="1"/>
  </bookViews>
  <sheets>
    <sheet name="26.01.2018 " sheetId="1" state="hidden" r:id="rId1"/>
    <sheet name="23.11.2021" sheetId="2" r:id="rId2"/>
  </sheets>
  <definedNames>
    <definedName name="_xlnm.Print_Area" localSheetId="1">'23.11.2021'!$A$1:$E$318</definedName>
    <definedName name="_xlnm.Print_Area" localSheetId="0">'26.01.2018 '!$A$1:$D$54</definedName>
  </definedNames>
  <calcPr fullCalcOnLoad="1"/>
</workbook>
</file>

<file path=xl/sharedStrings.xml><?xml version="1.0" encoding="utf-8"?>
<sst xmlns="http://schemas.openxmlformats.org/spreadsheetml/2006/main" count="275" uniqueCount="134">
  <si>
    <t>Управління майна та земельних відносин</t>
  </si>
  <si>
    <t xml:space="preserve">в т.ч. водопостачання  </t>
  </si>
  <si>
    <t xml:space="preserve">в т.ч. електропостачання  </t>
  </si>
  <si>
    <t>Захищені статті всього:</t>
  </si>
  <si>
    <t xml:space="preserve">Поточні видатки, в т.ч.: </t>
  </si>
  <si>
    <t>теплопостачання</t>
  </si>
  <si>
    <t>електропостачання</t>
  </si>
  <si>
    <t>водопостачання</t>
  </si>
  <si>
    <t xml:space="preserve">Харчування </t>
  </si>
  <si>
    <t>ДНЗ</t>
  </si>
  <si>
    <t>Медикаменти</t>
  </si>
  <si>
    <t>природний газ</t>
  </si>
  <si>
    <t>УЖКГ та Б</t>
  </si>
  <si>
    <t>Спеціальний фонд</t>
  </si>
  <si>
    <t>Виконком</t>
  </si>
  <si>
    <t>Пологовий будинок</t>
  </si>
  <si>
    <t>Бюджет.розвитку</t>
  </si>
  <si>
    <t>тверде паливо</t>
  </si>
  <si>
    <t>УСЗН</t>
  </si>
  <si>
    <t xml:space="preserve">Разом загальний фонд </t>
  </si>
  <si>
    <t>Зарплата</t>
  </si>
  <si>
    <t>Разом з.ф.</t>
  </si>
  <si>
    <t>Установа</t>
  </si>
  <si>
    <t>Направлення коштів</t>
  </si>
  <si>
    <t>Сума, грн.</t>
  </si>
  <si>
    <t>Енергоносії</t>
  </si>
  <si>
    <t xml:space="preserve"> </t>
  </si>
  <si>
    <t>Зал. З.Ф.</t>
  </si>
  <si>
    <t>Субвенція з ДБ МБ  реконстр.нежитл.прим. на 1 поверсі Ніжинської ЗОШ 1-2 ст.№ 14 під лікарську амбулаторію сім.мед.по вул.Шекерогринівська 52-А</t>
  </si>
  <si>
    <t>Субвенція з ДБ МБ  тех.нагл. за реконстр.нежит. прим.на 1 поверсі ЗОШ 1-2 ст. № 145 під лікарську амбулаторію сім.мед.по вул.Шекерогринівська</t>
  </si>
  <si>
    <t>Молодіжний центр</t>
  </si>
  <si>
    <t>Територіальний центр</t>
  </si>
  <si>
    <t>КП"ГВКБ" тех.нагл.кап.рем. зам.вікон ж/б по вул.Шевченка 101 п.3</t>
  </si>
  <si>
    <t>КП"СЕЗ" - кап.зам.вхід.дверей в ж/б по вул. Корчагіна 3 п.2</t>
  </si>
  <si>
    <t>ФОП "Ровенчин" - виг.памятника борцям за незалежність</t>
  </si>
  <si>
    <t>КП"СЕЗ" - кап.зам.вхід.дверей в ж/б по вул.Б.Хмельницького 1 п.2</t>
  </si>
  <si>
    <t>"Відділ Архітектури" - поповнення статуного фонду .Рішення 28 сесії від 29.08.17р.</t>
  </si>
  <si>
    <t>Капітальний ремонт блоку В</t>
  </si>
  <si>
    <t>Технічний нагляд по капітальному ремонту блоку В</t>
  </si>
  <si>
    <t>ТОВ ВКФ"Гарант - В" експертна грошова оцінка земельної ділянки по вул.Носівський Шлях ,54-Є</t>
  </si>
  <si>
    <t>ДП  " Чернігівський науково-дослідний проект інститут (проведення грунтов.обстежень тереторії міста, виготовленя картограми</t>
  </si>
  <si>
    <t>Придбання квартири рішення виконкому № 333 від 14.12.2017р.</t>
  </si>
  <si>
    <t>Бюджет розвитку</t>
  </si>
  <si>
    <t>відправка кореспонденції</t>
  </si>
  <si>
    <t>відрядні</t>
  </si>
  <si>
    <t>Культура</t>
  </si>
  <si>
    <t xml:space="preserve">Заявки на фінансування на 26.01.2018року  </t>
  </si>
  <si>
    <t>Реабіл. центр</t>
  </si>
  <si>
    <t>Терітор. центр</t>
  </si>
  <si>
    <t>вивіз ТПВ</t>
  </si>
  <si>
    <t>за ІІ половину січня</t>
  </si>
  <si>
    <t>Полог. буд.</t>
  </si>
  <si>
    <t>податок за використання води</t>
  </si>
  <si>
    <t>Стаття видатків</t>
  </si>
  <si>
    <t>Захищені статті всього, в тому числі:</t>
  </si>
  <si>
    <t>Заробітна плата</t>
  </si>
  <si>
    <t>Соціальні виплати</t>
  </si>
  <si>
    <t xml:space="preserve">Інші поточні видатки всього, в тому числі: </t>
  </si>
  <si>
    <t>Спеціальний фонд (капітальні та інші видатки)</t>
  </si>
  <si>
    <t>ЦСССДМ</t>
  </si>
  <si>
    <t>Фінансове управління</t>
  </si>
  <si>
    <t>надходження податків і зборів  по загальному фонду бюджету</t>
  </si>
  <si>
    <t xml:space="preserve">надходження податків і зборів по спеціальному фонду бюджету </t>
  </si>
  <si>
    <t>ЦМЛ</t>
  </si>
  <si>
    <t>Освіта</t>
  </si>
  <si>
    <t>Реабілітаційний центр</t>
  </si>
  <si>
    <t>Спорт для всіх</t>
  </si>
  <si>
    <t>РАЗОМ</t>
  </si>
  <si>
    <t>Центр реабілітації "Віра"</t>
  </si>
  <si>
    <t>Відділ спорту</t>
  </si>
  <si>
    <t>Направлення коштів на видатки  бюджету пооб’єктно</t>
  </si>
  <si>
    <t>в т.ч. газ</t>
  </si>
  <si>
    <t xml:space="preserve">в т.ч. теплопостачання </t>
  </si>
  <si>
    <t>виконком</t>
  </si>
  <si>
    <t>ЦПМСД</t>
  </si>
  <si>
    <t>Стомат.поліклініка</t>
  </si>
  <si>
    <t>КДЮСШ "Спартак"</t>
  </si>
  <si>
    <t>УЖКГтаБ</t>
  </si>
  <si>
    <t>ДП"Водземпроект"топографічна зйомка та інжен. виш.роб.по буд.фіз.-озд.компл.з бас.вул.незалежності ,22</t>
  </si>
  <si>
    <t>КП"ГВКБ" тех.нагл.кап.рем. зам.вхід. двер. в ж/б по вул.Шевченка 101 п.3</t>
  </si>
  <si>
    <t>Співфінансування субвенції  реконстр.нежитл.прим. на 1 поверсі Ніжинської ЗОШ 1-2 ст.№ 14 під лікарську амбулаторію сім.мед.по вул.Шекерогринівська 52-А</t>
  </si>
  <si>
    <t>в т.ч. оплата енергосервісу</t>
  </si>
  <si>
    <t>освіта</t>
  </si>
  <si>
    <t>Стоматполіклініка</t>
  </si>
  <si>
    <t xml:space="preserve">Освіта </t>
  </si>
  <si>
    <t>в т.ч. вивіз сміття, тверде паливо</t>
  </si>
  <si>
    <t>ДЮСШ</t>
  </si>
  <si>
    <t>Надходження та перерахування субвенцій</t>
  </si>
  <si>
    <t>УЖКГта Б</t>
  </si>
  <si>
    <t>Освіта ЗДО</t>
  </si>
  <si>
    <t>Освіта ЗЗСО</t>
  </si>
  <si>
    <t>муніципальне формування з охорони громадського порядку</t>
  </si>
  <si>
    <t>госптовари</t>
  </si>
  <si>
    <t>Разом</t>
  </si>
  <si>
    <t>КП "МСП-ВАРТА"</t>
  </si>
  <si>
    <t>Всього видатків по загальному і спеціальному фондах</t>
  </si>
  <si>
    <t xml:space="preserve">ЦМЛ </t>
  </si>
  <si>
    <t xml:space="preserve">Залишок коштів </t>
  </si>
  <si>
    <t xml:space="preserve">     </t>
  </si>
  <si>
    <t>Управління комун. майна та земельних відносин</t>
  </si>
  <si>
    <t>погашення кредиту НЕФКО</t>
  </si>
  <si>
    <t xml:space="preserve">виконком </t>
  </si>
  <si>
    <t xml:space="preserve">розміщено кошти на депозитні рахунки </t>
  </si>
  <si>
    <t xml:space="preserve">УСЗН </t>
  </si>
  <si>
    <t xml:space="preserve">взято з депозиту  </t>
  </si>
  <si>
    <t>Фінансування видатків бюджету Ніжинської міської територіальної громади за 23.11.2021р. пооб’єктно</t>
  </si>
  <si>
    <t>Залишок коштів станом на 23.11.2021 р., в т.ч.:</t>
  </si>
  <si>
    <t>Надходження коштів на рахунки бюджету 23.11.2021 р., в т.ч.:</t>
  </si>
  <si>
    <t xml:space="preserve">Всього коштів на рахунках бюджету 23.11.2021 р. </t>
  </si>
  <si>
    <t>Заробітна плата за ІІ половину листопада та звільненим</t>
  </si>
  <si>
    <t xml:space="preserve">розпорядження  №  651  від  23.11.2021 р. </t>
  </si>
  <si>
    <t>обов’язкове страхування цивільно-правової відповідальності власників наземних транспортних засобів</t>
  </si>
  <si>
    <t>послуги по технічному обслуговуванню медичного обладнання</t>
  </si>
  <si>
    <t>послуги охоронної фірми</t>
  </si>
  <si>
    <t>за медичні товари</t>
  </si>
  <si>
    <t>за телекомунікаційні послуги Інтернет по програмі</t>
  </si>
  <si>
    <t>будматеріали (фарби, цемент, вапно)</t>
  </si>
  <si>
    <t xml:space="preserve">компенсація за послуги зв’язку особам з інвалідністю по зору за жовтень по програмі з надання пільг на оплату ЖКП </t>
  </si>
  <si>
    <t>компенсація за послуги зв’язку  по програмі "Турбота"</t>
  </si>
  <si>
    <t>квіти по рішенню № 410</t>
  </si>
  <si>
    <t>костюми вишивані для дівчат (8 комп.) по рішенню № 335</t>
  </si>
  <si>
    <t>костюми жіночі (25 комп.) по рішенню № 12-8/2021</t>
  </si>
  <si>
    <t>сорочки-вишиванки для хлопчиків (7 шт.) по рішенню № 12-8/2021</t>
  </si>
  <si>
    <t>поточний ремонт системи опалення ЗДО № 14</t>
  </si>
  <si>
    <t>поточний ремонт по заміні електричного кабеля ЗДО № 1, 2</t>
  </si>
  <si>
    <t>технічний нагляд по поточному ремонту по заміні електричного кабеля ЗДО № 1, 2</t>
  </si>
  <si>
    <t>автозапчастини</t>
  </si>
  <si>
    <t>ремонт автомобіля</t>
  </si>
  <si>
    <t>обробка даних та передача кваліфікованого ключа, постачання КП "ПК "Варта" по програмі</t>
  </si>
  <si>
    <t>меморіальна дошка Бровченко М.Ф. та Бровченку І.К. по рішенню № 335</t>
  </si>
  <si>
    <t>поточний ремонт посадочної платформи а/з ДНЗ №23</t>
  </si>
  <si>
    <t>поточний ремонт цоколю житлового будинку №13Б по вул.Московській</t>
  </si>
  <si>
    <t>КП ВУКГ, оплата матеріалів, згідно МЦП "Удосконалення системи поводження з ТПВ"</t>
  </si>
  <si>
    <t>поточний ремонт автомобіля</t>
  </si>
</sst>
</file>

<file path=xl/styles.xml><?xml version="1.0" encoding="utf-8"?>
<styleSheet xmlns="http://schemas.openxmlformats.org/spreadsheetml/2006/main">
  <numFmts count="5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_-* #,##0\ _₴_-;\-* #,##0\ _₴_-;_-* &quot;-&quot;\ _₴_-;_-@_-"/>
    <numFmt numFmtId="165" formatCode="_-* #,##0.00\ _₴_-;\-* #,##0.00\ _₴_-;_-* &quot;-&quot;??\ _₴_-;_-@_-"/>
    <numFmt numFmtId="166" formatCode="#,##0&quot;₴&quot;;\-#,##0&quot;₴&quot;"/>
    <numFmt numFmtId="167" formatCode="#,##0&quot;₴&quot;;[Red]\-#,##0&quot;₴&quot;"/>
    <numFmt numFmtId="168" formatCode="#,##0.00&quot;₴&quot;;\-#,##0.00&quot;₴&quot;"/>
    <numFmt numFmtId="169" formatCode="#,##0.00&quot;₴&quot;;[Red]\-#,##0.00&quot;₴&quot;"/>
    <numFmt numFmtId="170" formatCode="_-* #,##0&quot;₴&quot;_-;\-* #,##0&quot;₴&quot;_-;_-* &quot;-&quot;&quot;₴&quot;_-;_-@_-"/>
    <numFmt numFmtId="171" formatCode="_-* #,##0_₴_-;\-* #,##0_₴_-;_-* &quot;-&quot;_₴_-;_-@_-"/>
    <numFmt numFmtId="172" formatCode="_-* #,##0.00&quot;₴&quot;_-;\-* #,##0.00&quot;₴&quot;_-;_-* &quot;-&quot;??&quot;₴&quot;_-;_-@_-"/>
    <numFmt numFmtId="173" formatCode="_-* #,##0.00_₴_-;\-* #,##0.00_₴_-;_-* &quot;-&quot;??_₴_-;_-@_-"/>
    <numFmt numFmtId="174" formatCode="#,##0\ &quot;₽&quot;;\-#,##0\ &quot;₽&quot;"/>
    <numFmt numFmtId="175" formatCode="#,##0\ &quot;₽&quot;;[Red]\-#,##0\ &quot;₽&quot;"/>
    <numFmt numFmtId="176" formatCode="#,##0.00\ &quot;₽&quot;;\-#,##0.00\ &quot;₽&quot;"/>
    <numFmt numFmtId="177" formatCode="#,##0.00\ &quot;₽&quot;;[Red]\-#,##0.00\ &quot;₽&quot;"/>
    <numFmt numFmtId="178" formatCode="_-* #,##0\ &quot;₽&quot;_-;\-* #,##0\ &quot;₽&quot;_-;_-* &quot;-&quot;\ &quot;₽&quot;_-;_-@_-"/>
    <numFmt numFmtId="179" formatCode="_-* #,##0\ _₽_-;\-* #,##0\ _₽_-;_-* &quot;-&quot;\ _₽_-;_-@_-"/>
    <numFmt numFmtId="180" formatCode="_-* #,##0.00\ &quot;₽&quot;_-;\-* #,##0.00\ &quot;₽&quot;_-;_-* &quot;-&quot;??\ &quot;₽&quot;_-;_-@_-"/>
    <numFmt numFmtId="181" formatCode="_-* #,##0.00\ _₽_-;\-* #,##0.00\ _₽_-;_-* &quot;-&quot;??\ _₽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#,##0&quot;р.&quot;;\-#,##0&quot;р.&quot;"/>
    <numFmt numFmtId="191" formatCode="#,##0&quot;р.&quot;;[Red]\-#,##0&quot;р.&quot;"/>
    <numFmt numFmtId="192" formatCode="#,##0.00&quot;р.&quot;;\-#,##0.00&quot;р.&quot;"/>
    <numFmt numFmtId="193" formatCode="#,##0.00&quot;р.&quot;;[Red]\-#,##0.00&quot;р.&quot;"/>
    <numFmt numFmtId="194" formatCode="_-* #,##0&quot;р.&quot;_-;\-* #,##0&quot;р.&quot;_-;_-* &quot;-&quot;&quot;р.&quot;_-;_-@_-"/>
    <numFmt numFmtId="195" formatCode="_-* #,##0_р_._-;\-* #,##0_р_._-;_-* &quot;-&quot;_р_._-;_-@_-"/>
    <numFmt numFmtId="196" formatCode="_-* #,##0.00&quot;р.&quot;_-;\-* #,##0.00&quot;р.&quot;_-;_-* &quot;-&quot;??&quot;р.&quot;_-;_-@_-"/>
    <numFmt numFmtId="197" formatCode="_-* #,##0.00_р_._-;\-* #,##0.00_р_._-;_-* &quot;-&quot;??_р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0.0"/>
    <numFmt numFmtId="203" formatCode="[$-FC19]d\ mmmm\ yyyy\ &quot;г.&quot;"/>
    <numFmt numFmtId="204" formatCode="&quot;Так&quot;;&quot;Так&quot;;&quot;Ні&quot;"/>
    <numFmt numFmtId="205" formatCode="&quot;Істина&quot;;&quot;Істина&quot;;&quot;Хибність&quot;"/>
    <numFmt numFmtId="206" formatCode="&quot;Увімк&quot;;&quot;Увімк&quot;;&quot;Вимк&quot;"/>
    <numFmt numFmtId="207" formatCode="#,##0.00\ &quot;₴&quot;"/>
  </numFmts>
  <fonts count="53"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b/>
      <sz val="18"/>
      <color indexed="8"/>
      <name val="Times New Roman"/>
      <family val="1"/>
    </font>
    <font>
      <b/>
      <sz val="16"/>
      <color indexed="8"/>
      <name val="Times New Roman"/>
      <family val="1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b/>
      <sz val="12"/>
      <color indexed="40"/>
      <name val="Times New Roman"/>
      <family val="1"/>
    </font>
    <font>
      <b/>
      <sz val="15"/>
      <color indexed="8"/>
      <name val="Times New Roman"/>
      <family val="1"/>
    </font>
    <font>
      <sz val="15"/>
      <name val="Times New Roman"/>
      <family val="1"/>
    </font>
    <font>
      <sz val="13"/>
      <color indexed="8"/>
      <name val="Times New Roman"/>
      <family val="1"/>
    </font>
    <font>
      <sz val="13"/>
      <name val="Times New Roman"/>
      <family val="1"/>
    </font>
    <font>
      <sz val="13"/>
      <color indexed="40"/>
      <name val="Times New Roman"/>
      <family val="1"/>
    </font>
    <font>
      <b/>
      <i/>
      <sz val="14"/>
      <color indexed="8"/>
      <name val="Times New Roman"/>
      <family val="1"/>
    </font>
    <font>
      <b/>
      <sz val="15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0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12">
    <xf numFmtId="0" fontId="0" fillId="0" borderId="0" xfId="0" applyAlignment="1">
      <alignment/>
    </xf>
    <xf numFmtId="0" fontId="2" fillId="0" borderId="10" xfId="0" applyFont="1" applyFill="1" applyBorder="1" applyAlignment="1">
      <alignment vertical="justify" wrapText="1"/>
    </xf>
    <xf numFmtId="4" fontId="2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justify" wrapText="1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vertical="justify"/>
    </xf>
    <xf numFmtId="4" fontId="3" fillId="0" borderId="0" xfId="0" applyNumberFormat="1" applyFont="1" applyFill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justify" wrapText="1"/>
    </xf>
    <xf numFmtId="4" fontId="4" fillId="0" borderId="0" xfId="0" applyNumberFormat="1" applyFont="1" applyFill="1" applyAlignment="1">
      <alignment/>
    </xf>
    <xf numFmtId="197" fontId="4" fillId="0" borderId="10" xfId="60" applyFont="1" applyFill="1" applyBorder="1" applyAlignment="1">
      <alignment horizontal="center" vertical="center"/>
    </xf>
    <xf numFmtId="197" fontId="5" fillId="0" borderId="10" xfId="60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197" fontId="3" fillId="0" borderId="10" xfId="6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197" fontId="6" fillId="0" borderId="10" xfId="60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4" fontId="2" fillId="0" borderId="11" xfId="0" applyNumberFormat="1" applyFont="1" applyFill="1" applyBorder="1" applyAlignment="1">
      <alignment vertical="center" wrapText="1"/>
    </xf>
    <xf numFmtId="4" fontId="2" fillId="0" borderId="0" xfId="0" applyNumberFormat="1" applyFont="1" applyFill="1" applyAlignment="1">
      <alignment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vertical="center" wrapText="1"/>
    </xf>
    <xf numFmtId="2" fontId="4" fillId="0" borderId="0" xfId="0" applyNumberFormat="1" applyFont="1" applyFill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2" fontId="9" fillId="0" borderId="0" xfId="0" applyNumberFormat="1" applyFont="1" applyFill="1" applyBorder="1" applyAlignment="1">
      <alignment horizontal="center" vertical="center" wrapText="1"/>
    </xf>
    <xf numFmtId="4" fontId="12" fillId="0" borderId="0" xfId="0" applyNumberFormat="1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 applyProtection="1">
      <alignment horizontal="center" vertical="center" wrapText="1"/>
      <protection/>
    </xf>
    <xf numFmtId="4" fontId="2" fillId="0" borderId="10" xfId="60" applyNumberFormat="1" applyFont="1" applyFill="1" applyBorder="1" applyAlignment="1">
      <alignment horizontal="center" vertical="center" wrapText="1"/>
    </xf>
    <xf numFmtId="4" fontId="4" fillId="0" borderId="10" xfId="6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 applyProtection="1">
      <alignment horizontal="center" vertical="center" wrapText="1"/>
      <protection/>
    </xf>
    <xf numFmtId="4" fontId="4" fillId="0" borderId="10" xfId="60" applyNumberFormat="1" applyFont="1" applyFill="1" applyBorder="1" applyAlignment="1">
      <alignment horizontal="center" vertical="center" wrapText="1"/>
    </xf>
    <xf numFmtId="4" fontId="15" fillId="0" borderId="10" xfId="60" applyNumberFormat="1" applyFont="1" applyFill="1" applyBorder="1" applyAlignment="1">
      <alignment horizontal="center" vertical="center" wrapText="1"/>
    </xf>
    <xf numFmtId="4" fontId="16" fillId="0" borderId="10" xfId="0" applyNumberFormat="1" applyFont="1" applyFill="1" applyBorder="1" applyAlignment="1">
      <alignment horizontal="center" vertical="center" wrapText="1"/>
    </xf>
    <xf numFmtId="4" fontId="17" fillId="0" borderId="10" xfId="60" applyNumberFormat="1" applyFont="1" applyFill="1" applyBorder="1" applyAlignment="1">
      <alignment horizontal="center" vertical="center" wrapText="1"/>
    </xf>
    <xf numFmtId="4" fontId="16" fillId="0" borderId="10" xfId="6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4" fontId="13" fillId="0" borderId="10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4" fontId="13" fillId="0" borderId="10" xfId="0" applyNumberFormat="1" applyFont="1" applyFill="1" applyBorder="1" applyAlignment="1" applyProtection="1">
      <alignment horizontal="center" vertical="center" wrapText="1"/>
      <protection/>
    </xf>
    <xf numFmtId="0" fontId="12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vertical="center" wrapText="1"/>
    </xf>
    <xf numFmtId="4" fontId="18" fillId="0" borderId="10" xfId="60" applyNumberFormat="1" applyFont="1" applyFill="1" applyBorder="1" applyAlignment="1">
      <alignment horizontal="center" vertical="center" wrapText="1"/>
    </xf>
    <xf numFmtId="4" fontId="18" fillId="0" borderId="1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4" fontId="9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4" fontId="19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4" fontId="12" fillId="0" borderId="11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top" wrapText="1"/>
    </xf>
    <xf numFmtId="4" fontId="4" fillId="0" borderId="13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18" fillId="0" borderId="10" xfId="0" applyFont="1" applyFill="1" applyBorder="1" applyAlignment="1">
      <alignment horizontal="right" vertical="center" wrapText="1"/>
    </xf>
    <xf numFmtId="0" fontId="4" fillId="0" borderId="16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/>
    </xf>
    <xf numFmtId="0" fontId="4" fillId="33" borderId="10" xfId="0" applyFont="1" applyFill="1" applyBorder="1" applyAlignment="1">
      <alignment horizontal="left" vertical="center" wrapText="1"/>
    </xf>
    <xf numFmtId="0" fontId="0" fillId="33" borderId="10" xfId="0" applyFill="1" applyBorder="1" applyAlignment="1">
      <alignment vertical="center" wrapText="1"/>
    </xf>
    <xf numFmtId="0" fontId="18" fillId="33" borderId="10" xfId="0" applyFont="1" applyFill="1" applyBorder="1" applyAlignment="1">
      <alignment horizontal="right" vertical="center" wrapText="1"/>
    </xf>
    <xf numFmtId="0" fontId="18" fillId="33" borderId="16" xfId="0" applyFont="1" applyFill="1" applyBorder="1" applyAlignment="1">
      <alignment horizontal="right" vertical="center" wrapText="1"/>
    </xf>
    <xf numFmtId="0" fontId="18" fillId="33" borderId="11" xfId="0" applyFont="1" applyFill="1" applyBorder="1" applyAlignment="1">
      <alignment horizontal="right" vertical="center" wrapText="1"/>
    </xf>
    <xf numFmtId="0" fontId="4" fillId="0" borderId="16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4" fillId="0" borderId="17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view="pageBreakPreview" zoomScaleSheetLayoutView="100" zoomScalePageLayoutView="0" workbookViewId="0" topLeftCell="A1">
      <selection activeCell="C12" sqref="C12"/>
    </sheetView>
  </sheetViews>
  <sheetFormatPr defaultColWidth="9.140625" defaultRowHeight="15"/>
  <cols>
    <col min="1" max="1" width="21.28125" style="5" customWidth="1"/>
    <col min="2" max="2" width="83.140625" style="5" customWidth="1"/>
    <col min="3" max="3" width="22.00390625" style="20" customWidth="1"/>
    <col min="4" max="4" width="11.28125" style="13" customWidth="1"/>
    <col min="5" max="5" width="19.28125" style="10" customWidth="1"/>
    <col min="6" max="16384" width="9.140625" style="10" customWidth="1"/>
  </cols>
  <sheetData>
    <row r="1" spans="1:4" ht="18.75">
      <c r="A1" s="75" t="s">
        <v>46</v>
      </c>
      <c r="B1" s="75"/>
      <c r="C1" s="75"/>
      <c r="D1" s="75"/>
    </row>
    <row r="2" spans="1:4" ht="18.75">
      <c r="A2" s="5" t="s">
        <v>26</v>
      </c>
      <c r="C2" s="16" t="s">
        <v>27</v>
      </c>
      <c r="D2" s="6"/>
    </row>
    <row r="3" spans="1:4" s="4" customFormat="1" ht="24" customHeight="1">
      <c r="A3" s="1" t="s">
        <v>22</v>
      </c>
      <c r="B3" s="1" t="s">
        <v>23</v>
      </c>
      <c r="C3" s="9" t="s">
        <v>24</v>
      </c>
      <c r="D3" s="7"/>
    </row>
    <row r="4" spans="1:4" s="4" customFormat="1" ht="24" customHeight="1">
      <c r="A4" s="1" t="s">
        <v>20</v>
      </c>
      <c r="B4" s="3" t="s">
        <v>50</v>
      </c>
      <c r="C4" s="14">
        <v>104512.17</v>
      </c>
      <c r="D4" s="7"/>
    </row>
    <row r="5" spans="1:4" s="4" customFormat="1" ht="21" customHeight="1">
      <c r="A5" s="1" t="s">
        <v>8</v>
      </c>
      <c r="B5" s="3" t="s">
        <v>9</v>
      </c>
      <c r="C5" s="14">
        <v>18123.9</v>
      </c>
      <c r="D5" s="7"/>
    </row>
    <row r="6" spans="1:4" s="4" customFormat="1" ht="21" customHeight="1">
      <c r="A6" s="1"/>
      <c r="B6" s="3" t="s">
        <v>47</v>
      </c>
      <c r="C6" s="14">
        <v>2262.43</v>
      </c>
      <c r="D6" s="7"/>
    </row>
    <row r="7" spans="1:4" s="4" customFormat="1" ht="21" customHeight="1">
      <c r="A7" s="1" t="s">
        <v>10</v>
      </c>
      <c r="B7" s="3"/>
      <c r="C7" s="14"/>
      <c r="D7" s="7"/>
    </row>
    <row r="8" spans="1:4" s="4" customFormat="1" ht="23.25" customHeight="1">
      <c r="A8" s="1" t="s">
        <v>25</v>
      </c>
      <c r="B8" s="3" t="s">
        <v>5</v>
      </c>
      <c r="C8" s="14">
        <v>1362.13</v>
      </c>
      <c r="D8" s="7"/>
    </row>
    <row r="9" spans="2:4" s="4" customFormat="1" ht="21" customHeight="1">
      <c r="B9" s="3" t="s">
        <v>7</v>
      </c>
      <c r="C9" s="14">
        <v>50387.14</v>
      </c>
      <c r="D9" s="7"/>
    </row>
    <row r="10" spans="1:4" s="4" customFormat="1" ht="21" customHeight="1">
      <c r="A10" s="1"/>
      <c r="B10" s="3" t="s">
        <v>6</v>
      </c>
      <c r="C10" s="15"/>
      <c r="D10" s="7"/>
    </row>
    <row r="11" spans="1:4" s="4" customFormat="1" ht="21" customHeight="1">
      <c r="A11" s="1"/>
      <c r="B11" s="3" t="s">
        <v>11</v>
      </c>
      <c r="C11" s="15">
        <v>3893.88</v>
      </c>
      <c r="D11" s="7"/>
    </row>
    <row r="12" spans="1:4" s="4" customFormat="1" ht="21" customHeight="1">
      <c r="A12" s="1"/>
      <c r="B12" s="3" t="s">
        <v>17</v>
      </c>
      <c r="C12" s="15"/>
      <c r="D12" s="7"/>
    </row>
    <row r="13" spans="1:4" s="8" customFormat="1" ht="21.75" customHeight="1">
      <c r="A13" s="1"/>
      <c r="B13" s="1" t="s">
        <v>3</v>
      </c>
      <c r="C13" s="17">
        <f>SUM(C4:C12)</f>
        <v>180541.65000000002</v>
      </c>
      <c r="D13" s="2"/>
    </row>
    <row r="14" spans="1:4" s="8" customFormat="1" ht="21" customHeight="1" hidden="1">
      <c r="A14" s="1"/>
      <c r="B14" s="1"/>
      <c r="C14" s="17"/>
      <c r="D14" s="2"/>
    </row>
    <row r="15" spans="1:4" s="8" customFormat="1" ht="15.75" customHeight="1" hidden="1">
      <c r="A15" s="1"/>
      <c r="B15" s="1"/>
      <c r="C15" s="17"/>
      <c r="D15" s="2" t="s">
        <v>26</v>
      </c>
    </row>
    <row r="16" spans="1:4" s="8" customFormat="1" ht="21.75" customHeight="1">
      <c r="A16" s="1"/>
      <c r="B16" s="1" t="s">
        <v>4</v>
      </c>
      <c r="C16" s="17">
        <f>SUM(C17:C32)</f>
        <v>2240.83</v>
      </c>
      <c r="D16" s="2"/>
    </row>
    <row r="17" spans="1:4" s="8" customFormat="1" ht="21.75" customHeight="1">
      <c r="A17" s="1" t="s">
        <v>14</v>
      </c>
      <c r="B17" s="3" t="s">
        <v>43</v>
      </c>
      <c r="C17" s="15">
        <v>94.8</v>
      </c>
      <c r="D17" s="2"/>
    </row>
    <row r="18" spans="1:4" s="8" customFormat="1" ht="21.75" customHeight="1">
      <c r="A18" s="1"/>
      <c r="B18" s="3" t="s">
        <v>44</v>
      </c>
      <c r="C18" s="15">
        <v>491.92</v>
      </c>
      <c r="D18" s="2"/>
    </row>
    <row r="19" spans="1:4" s="8" customFormat="1" ht="19.5" customHeight="1">
      <c r="A19" s="1" t="s">
        <v>48</v>
      </c>
      <c r="B19" s="3" t="s">
        <v>49</v>
      </c>
      <c r="C19" s="15">
        <v>72</v>
      </c>
      <c r="D19" s="11"/>
    </row>
    <row r="20" spans="1:4" s="8" customFormat="1" ht="19.5" customHeight="1">
      <c r="A20" s="1" t="s">
        <v>45</v>
      </c>
      <c r="B20" s="3" t="s">
        <v>44</v>
      </c>
      <c r="C20" s="15">
        <v>261.32</v>
      </c>
      <c r="D20" s="11"/>
    </row>
    <row r="21" spans="1:4" s="8" customFormat="1" ht="19.5" customHeight="1">
      <c r="A21" s="1" t="s">
        <v>51</v>
      </c>
      <c r="B21" s="3" t="s">
        <v>52</v>
      </c>
      <c r="C21" s="15">
        <v>1320.79</v>
      </c>
      <c r="D21" s="11"/>
    </row>
    <row r="22" spans="1:4" s="8" customFormat="1" ht="19.5" customHeight="1">
      <c r="A22" s="1"/>
      <c r="B22" s="3"/>
      <c r="C22" s="15"/>
      <c r="D22" s="11"/>
    </row>
    <row r="23" spans="1:4" s="8" customFormat="1" ht="19.5" customHeight="1">
      <c r="A23" s="1"/>
      <c r="B23" s="3"/>
      <c r="C23" s="15"/>
      <c r="D23" s="11"/>
    </row>
    <row r="24" spans="1:4" s="8" customFormat="1" ht="19.5" customHeight="1">
      <c r="A24" s="1"/>
      <c r="B24" s="3"/>
      <c r="C24" s="15"/>
      <c r="D24" s="11"/>
    </row>
    <row r="25" spans="1:4" s="8" customFormat="1" ht="19.5" customHeight="1">
      <c r="A25" s="1"/>
      <c r="B25" s="3"/>
      <c r="C25" s="15"/>
      <c r="D25" s="11"/>
    </row>
    <row r="26" spans="1:4" s="8" customFormat="1" ht="19.5" customHeight="1">
      <c r="A26" s="1"/>
      <c r="B26" s="3"/>
      <c r="C26" s="15"/>
      <c r="D26" s="11"/>
    </row>
    <row r="27" spans="1:4" s="8" customFormat="1" ht="19.5" customHeight="1">
      <c r="A27" s="1"/>
      <c r="B27" s="3"/>
      <c r="C27" s="15"/>
      <c r="D27" s="11"/>
    </row>
    <row r="28" spans="1:4" s="8" customFormat="1" ht="19.5" customHeight="1">
      <c r="A28" s="1"/>
      <c r="B28" s="3"/>
      <c r="C28" s="15"/>
      <c r="D28" s="11"/>
    </row>
    <row r="29" spans="1:4" s="8" customFormat="1" ht="19.5" customHeight="1">
      <c r="A29" s="1"/>
      <c r="B29" s="3"/>
      <c r="C29" s="15"/>
      <c r="D29" s="11"/>
    </row>
    <row r="30" spans="1:4" s="8" customFormat="1" ht="19.5" customHeight="1">
      <c r="A30" s="1"/>
      <c r="B30" s="3"/>
      <c r="C30" s="15"/>
      <c r="D30" s="11"/>
    </row>
    <row r="31" spans="1:4" s="8" customFormat="1" ht="19.5" customHeight="1">
      <c r="A31" s="1"/>
      <c r="B31" s="3"/>
      <c r="C31" s="15"/>
      <c r="D31" s="11"/>
    </row>
    <row r="32" spans="1:4" s="8" customFormat="1" ht="19.5" customHeight="1">
      <c r="A32" s="1"/>
      <c r="B32" s="18"/>
      <c r="C32" s="15"/>
      <c r="D32" s="11"/>
    </row>
    <row r="33" spans="1:4" s="8" customFormat="1" ht="28.5" customHeight="1">
      <c r="A33" s="1"/>
      <c r="B33" s="1" t="s">
        <v>21</v>
      </c>
      <c r="C33" s="17">
        <f>C13+C16</f>
        <v>182782.48</v>
      </c>
      <c r="D33" s="2"/>
    </row>
    <row r="34" spans="1:4" s="8" customFormat="1" ht="28.5" customHeight="1">
      <c r="A34" s="1"/>
      <c r="B34" s="1" t="s">
        <v>13</v>
      </c>
      <c r="C34" s="17">
        <f>SUM(C35:C35)</f>
        <v>0</v>
      </c>
      <c r="D34" s="2"/>
    </row>
    <row r="35" spans="1:4" s="8" customFormat="1" ht="35.25" customHeight="1" hidden="1">
      <c r="A35" s="1" t="s">
        <v>14</v>
      </c>
      <c r="B35" s="3" t="s">
        <v>40</v>
      </c>
      <c r="C35" s="15"/>
      <c r="D35" s="2"/>
    </row>
    <row r="36" spans="1:4" s="8" customFormat="1" ht="20.25" hidden="1">
      <c r="A36" s="3"/>
      <c r="B36" s="12" t="s">
        <v>16</v>
      </c>
      <c r="C36" s="19">
        <f>SUM(C37:C54)</f>
        <v>0</v>
      </c>
      <c r="D36" s="2"/>
    </row>
    <row r="37" spans="1:4" s="8" customFormat="1" ht="56.25" hidden="1">
      <c r="A37" s="1" t="s">
        <v>12</v>
      </c>
      <c r="B37" s="3" t="s">
        <v>29</v>
      </c>
      <c r="C37" s="15"/>
      <c r="D37" s="2"/>
    </row>
    <row r="38" spans="1:4" s="8" customFormat="1" ht="56.25" hidden="1">
      <c r="A38" s="1"/>
      <c r="B38" s="3" t="s">
        <v>28</v>
      </c>
      <c r="C38" s="15"/>
      <c r="D38" s="2"/>
    </row>
    <row r="39" spans="1:4" s="8" customFormat="1" ht="56.25" hidden="1">
      <c r="A39" s="1"/>
      <c r="B39" s="3" t="s">
        <v>80</v>
      </c>
      <c r="C39" s="15"/>
      <c r="D39" s="2"/>
    </row>
    <row r="40" spans="1:4" s="8" customFormat="1" ht="37.5" hidden="1">
      <c r="A40" s="1"/>
      <c r="B40" s="3" t="s">
        <v>78</v>
      </c>
      <c r="C40" s="15"/>
      <c r="D40" s="2"/>
    </row>
    <row r="41" spans="1:4" s="8" customFormat="1" ht="37.5" hidden="1">
      <c r="A41" s="1"/>
      <c r="B41" s="3" t="s">
        <v>79</v>
      </c>
      <c r="C41" s="15"/>
      <c r="D41" s="2"/>
    </row>
    <row r="42" spans="1:4" s="8" customFormat="1" ht="18.75" hidden="1">
      <c r="A42" s="1"/>
      <c r="B42" s="3" t="s">
        <v>32</v>
      </c>
      <c r="C42" s="15"/>
      <c r="D42" s="2"/>
    </row>
    <row r="43" spans="1:4" s="8" customFormat="1" ht="18.75" hidden="1">
      <c r="A43" s="1"/>
      <c r="B43" s="3" t="s">
        <v>33</v>
      </c>
      <c r="C43" s="15"/>
      <c r="D43" s="2"/>
    </row>
    <row r="44" spans="1:4" s="8" customFormat="1" ht="18.75" hidden="1">
      <c r="A44" s="1"/>
      <c r="B44" s="3" t="s">
        <v>35</v>
      </c>
      <c r="C44" s="15"/>
      <c r="D44" s="2"/>
    </row>
    <row r="45" spans="1:4" s="8" customFormat="1" ht="18.75" hidden="1">
      <c r="A45" s="1"/>
      <c r="B45" s="3" t="s">
        <v>34</v>
      </c>
      <c r="C45" s="15"/>
      <c r="D45" s="2"/>
    </row>
    <row r="46" spans="1:4" s="8" customFormat="1" ht="37.5" hidden="1">
      <c r="A46" s="1"/>
      <c r="B46" s="3" t="s">
        <v>36</v>
      </c>
      <c r="C46" s="15"/>
      <c r="D46" s="2"/>
    </row>
    <row r="47" spans="1:4" s="8" customFormat="1" ht="37.5" hidden="1">
      <c r="A47" s="1" t="s">
        <v>15</v>
      </c>
      <c r="B47" s="3" t="s">
        <v>37</v>
      </c>
      <c r="C47" s="15"/>
      <c r="D47" s="2"/>
    </row>
    <row r="48" spans="1:4" s="8" customFormat="1" ht="18.75" hidden="1">
      <c r="A48" s="1"/>
      <c r="B48" s="3" t="s">
        <v>38</v>
      </c>
      <c r="C48" s="15"/>
      <c r="D48" s="2"/>
    </row>
    <row r="49" spans="1:4" s="8" customFormat="1" ht="37.5" hidden="1">
      <c r="A49" s="1" t="s">
        <v>14</v>
      </c>
      <c r="B49" s="3" t="s">
        <v>39</v>
      </c>
      <c r="C49" s="15"/>
      <c r="D49" s="2"/>
    </row>
    <row r="50" spans="1:4" s="8" customFormat="1" ht="18.75" hidden="1">
      <c r="A50" s="1"/>
      <c r="B50" s="3" t="s">
        <v>41</v>
      </c>
      <c r="C50" s="15"/>
      <c r="D50" s="2"/>
    </row>
    <row r="51" spans="1:4" s="8" customFormat="1" ht="18.75">
      <c r="A51" s="1"/>
      <c r="B51" s="1" t="s">
        <v>42</v>
      </c>
      <c r="C51" s="17">
        <f>C52</f>
        <v>0</v>
      </c>
      <c r="D51" s="2"/>
    </row>
    <row r="52" spans="1:4" s="8" customFormat="1" ht="18.75">
      <c r="A52" s="1"/>
      <c r="B52" s="3"/>
      <c r="C52" s="15"/>
      <c r="D52" s="2"/>
    </row>
    <row r="53" spans="1:4" s="8" customFormat="1" ht="18.75">
      <c r="A53" s="1"/>
      <c r="B53" s="3"/>
      <c r="C53" s="15"/>
      <c r="D53" s="2"/>
    </row>
    <row r="54" spans="1:4" s="8" customFormat="1" ht="21" customHeight="1">
      <c r="A54" s="1"/>
      <c r="B54" s="3"/>
      <c r="C54" s="15"/>
      <c r="D54" s="2"/>
    </row>
    <row r="55" ht="21" customHeight="1">
      <c r="B55" s="5" t="s">
        <v>26</v>
      </c>
    </row>
    <row r="57" ht="21.75" customHeight="1"/>
    <row r="58" ht="23.25" customHeight="1"/>
    <row r="59" ht="23.25" customHeight="1"/>
    <row r="60" ht="21" customHeight="1"/>
    <row r="61" ht="28.5" customHeight="1"/>
    <row r="62" ht="21" customHeight="1"/>
    <row r="63" ht="21" customHeight="1"/>
    <row r="64" ht="24.75" customHeight="1"/>
    <row r="65" ht="23.25" customHeight="1"/>
    <row r="66" ht="30.75" customHeight="1"/>
  </sheetData>
  <sheetProtection/>
  <mergeCells count="1">
    <mergeCell ref="A1:D1"/>
  </mergeCells>
  <printOptions/>
  <pageMargins left="0.4724409448818898" right="0.15748031496062992" top="0.15748031496062992" bottom="0.15748031496062992" header="0.15748031496062992" footer="0.15748031496062992"/>
  <pageSetup fitToHeight="2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32"/>
  <sheetViews>
    <sheetView tabSelected="1" view="pageBreakPreview" zoomScale="70" zoomScaleSheetLayoutView="70" workbookViewId="0" topLeftCell="A201">
      <selection activeCell="D316" sqref="D316"/>
    </sheetView>
  </sheetViews>
  <sheetFormatPr defaultColWidth="9.140625" defaultRowHeight="15"/>
  <cols>
    <col min="1" max="1" width="36.28125" style="22" customWidth="1"/>
    <col min="2" max="2" width="12.28125" style="22" customWidth="1"/>
    <col min="3" max="3" width="73.7109375" style="22" customWidth="1"/>
    <col min="4" max="4" width="25.28125" style="31" customWidth="1"/>
    <col min="5" max="5" width="8.8515625" style="30" hidden="1" customWidth="1"/>
    <col min="6" max="6" width="15.28125" style="22" customWidth="1"/>
    <col min="7" max="7" width="15.28125" style="22" bestFit="1" customWidth="1"/>
    <col min="8" max="8" width="11.7109375" style="22" bestFit="1" customWidth="1"/>
    <col min="9" max="16384" width="9.140625" style="22" customWidth="1"/>
  </cols>
  <sheetData>
    <row r="1" spans="1:5" ht="51" customHeight="1">
      <c r="A1" s="76" t="s">
        <v>105</v>
      </c>
      <c r="B1" s="76"/>
      <c r="C1" s="76"/>
      <c r="D1" s="76"/>
      <c r="E1" s="76"/>
    </row>
    <row r="2" spans="1:5" ht="26.25" customHeight="1" hidden="1">
      <c r="A2" s="77" t="s">
        <v>110</v>
      </c>
      <c r="B2" s="77"/>
      <c r="C2" s="77"/>
      <c r="D2" s="78"/>
      <c r="E2" s="23"/>
    </row>
    <row r="3" spans="1:5" ht="21.75" customHeight="1">
      <c r="A3" s="33" t="s">
        <v>98</v>
      </c>
      <c r="B3" s="33"/>
      <c r="C3" s="33"/>
      <c r="D3" s="35" t="s">
        <v>24</v>
      </c>
      <c r="E3" s="23"/>
    </row>
    <row r="4" spans="1:5" ht="23.25" customHeight="1">
      <c r="A4" s="79" t="s">
        <v>106</v>
      </c>
      <c r="B4" s="79"/>
      <c r="C4" s="79"/>
      <c r="D4" s="52">
        <v>1340308.8</v>
      </c>
      <c r="E4" s="23"/>
    </row>
    <row r="5" spans="1:5" ht="23.25" customHeight="1">
      <c r="A5" s="79" t="s">
        <v>100</v>
      </c>
      <c r="B5" s="79"/>
      <c r="C5" s="79"/>
      <c r="D5" s="52"/>
      <c r="E5" s="23"/>
    </row>
    <row r="6" spans="1:5" ht="23.25" customHeight="1">
      <c r="A6" s="79" t="s">
        <v>107</v>
      </c>
      <c r="B6" s="79"/>
      <c r="C6" s="79"/>
      <c r="D6" s="52">
        <f>D9+D10</f>
        <v>2877385.89</v>
      </c>
      <c r="E6" s="23"/>
    </row>
    <row r="7" spans="1:5" ht="23.25" customHeight="1">
      <c r="A7" s="80" t="s">
        <v>102</v>
      </c>
      <c r="B7" s="80"/>
      <c r="C7" s="80"/>
      <c r="D7" s="24"/>
      <c r="E7" s="23"/>
    </row>
    <row r="8" spans="1:5" ht="23.25" customHeight="1">
      <c r="A8" s="80" t="s">
        <v>104</v>
      </c>
      <c r="B8" s="80"/>
      <c r="C8" s="80"/>
      <c r="D8" s="24"/>
      <c r="E8" s="23"/>
    </row>
    <row r="9" spans="1:5" ht="21.75" customHeight="1">
      <c r="A9" s="80" t="s">
        <v>61</v>
      </c>
      <c r="B9" s="80"/>
      <c r="C9" s="80"/>
      <c r="D9" s="65">
        <f>3189505.52-312119.63</f>
        <v>2877385.89</v>
      </c>
      <c r="E9" s="23"/>
    </row>
    <row r="10" spans="1:5" ht="22.5" customHeight="1">
      <c r="A10" s="81" t="s">
        <v>62</v>
      </c>
      <c r="B10" s="81"/>
      <c r="C10" s="81"/>
      <c r="D10" s="34"/>
      <c r="E10" s="23"/>
    </row>
    <row r="11" spans="1:5" ht="23.25" customHeight="1">
      <c r="A11" s="79" t="s">
        <v>108</v>
      </c>
      <c r="B11" s="79"/>
      <c r="C11" s="79"/>
      <c r="D11" s="52">
        <f>D4+D6-D7-D5+D8</f>
        <v>4217694.69</v>
      </c>
      <c r="E11" s="23"/>
    </row>
    <row r="12" spans="1:5" ht="27.75" customHeight="1">
      <c r="A12" s="82" t="s">
        <v>70</v>
      </c>
      <c r="B12" s="82"/>
      <c r="C12" s="82"/>
      <c r="D12" s="82"/>
      <c r="E12" s="23"/>
    </row>
    <row r="13" spans="1:6" s="25" customFormat="1" ht="24.75" customHeight="1">
      <c r="A13" s="53" t="s">
        <v>53</v>
      </c>
      <c r="B13" s="82" t="s">
        <v>54</v>
      </c>
      <c r="C13" s="82"/>
      <c r="D13" s="54">
        <f>D14+D35+D41+D49+D154+D155+D156+D159+D158</f>
        <v>314967.86000000004</v>
      </c>
      <c r="E13" s="69"/>
      <c r="F13" s="61"/>
    </row>
    <row r="14" spans="1:5" s="25" customFormat="1" ht="27" customHeight="1">
      <c r="A14" s="50" t="s">
        <v>55</v>
      </c>
      <c r="B14" s="83" t="s">
        <v>109</v>
      </c>
      <c r="C14" s="83"/>
      <c r="D14" s="38">
        <f>D15+D16+D17+D18+D19+D20+D21+D22+D23+D24+D25+D26+D27+D28+D29+D30+D31+D32+D33+D34</f>
        <v>12895.01</v>
      </c>
      <c r="E14" s="69"/>
    </row>
    <row r="15" spans="1:5" s="25" customFormat="1" ht="25.5" customHeight="1" hidden="1">
      <c r="A15" s="55"/>
      <c r="B15" s="49"/>
      <c r="C15" s="48" t="s">
        <v>73</v>
      </c>
      <c r="D15" s="44"/>
      <c r="E15" s="69"/>
    </row>
    <row r="16" spans="1:5" s="25" customFormat="1" ht="21" customHeight="1" hidden="1">
      <c r="A16" s="55"/>
      <c r="B16" s="49"/>
      <c r="C16" s="48" t="s">
        <v>91</v>
      </c>
      <c r="D16" s="47"/>
      <c r="E16" s="69"/>
    </row>
    <row r="17" spans="1:5" s="32" customFormat="1" ht="22.5" customHeight="1" hidden="1">
      <c r="A17" s="55"/>
      <c r="B17" s="49"/>
      <c r="C17" s="48" t="s">
        <v>59</v>
      </c>
      <c r="D17" s="47"/>
      <c r="E17" s="70"/>
    </row>
    <row r="18" spans="1:5" s="32" customFormat="1" ht="22.5" customHeight="1" hidden="1">
      <c r="A18" s="55"/>
      <c r="B18" s="49"/>
      <c r="C18" s="48" t="s">
        <v>30</v>
      </c>
      <c r="D18" s="47"/>
      <c r="E18" s="70"/>
    </row>
    <row r="19" spans="1:5" s="32" customFormat="1" ht="22.5" customHeight="1" hidden="1">
      <c r="A19" s="55"/>
      <c r="B19" s="49"/>
      <c r="C19" s="48" t="s">
        <v>74</v>
      </c>
      <c r="D19" s="47"/>
      <c r="E19" s="70"/>
    </row>
    <row r="20" spans="1:5" s="32" customFormat="1" ht="22.5" customHeight="1" hidden="1">
      <c r="A20" s="55"/>
      <c r="B20" s="49"/>
      <c r="C20" s="48" t="s">
        <v>96</v>
      </c>
      <c r="D20" s="47"/>
      <c r="E20" s="70"/>
    </row>
    <row r="21" spans="1:5" s="32" customFormat="1" ht="24.75" customHeight="1" hidden="1">
      <c r="A21" s="55"/>
      <c r="B21" s="49"/>
      <c r="C21" s="48" t="s">
        <v>75</v>
      </c>
      <c r="D21" s="47"/>
      <c r="E21" s="70"/>
    </row>
    <row r="22" spans="1:5" s="32" customFormat="1" ht="18.75" customHeight="1" hidden="1">
      <c r="A22" s="55"/>
      <c r="B22" s="49"/>
      <c r="C22" s="48" t="s">
        <v>15</v>
      </c>
      <c r="D22" s="47"/>
      <c r="E22" s="70"/>
    </row>
    <row r="23" spans="1:5" s="32" customFormat="1" ht="22.5" customHeight="1" hidden="1">
      <c r="A23" s="55"/>
      <c r="B23" s="49"/>
      <c r="C23" s="48" t="s">
        <v>84</v>
      </c>
      <c r="D23" s="47"/>
      <c r="E23" s="70"/>
    </row>
    <row r="24" spans="1:5" s="32" customFormat="1" ht="22.5" customHeight="1" hidden="1">
      <c r="A24" s="55"/>
      <c r="B24" s="49"/>
      <c r="C24" s="48" t="s">
        <v>18</v>
      </c>
      <c r="D24" s="47"/>
      <c r="E24" s="70"/>
    </row>
    <row r="25" spans="1:5" s="32" customFormat="1" ht="22.5" customHeight="1" hidden="1">
      <c r="A25" s="55"/>
      <c r="B25" s="49"/>
      <c r="C25" s="48" t="s">
        <v>31</v>
      </c>
      <c r="D25" s="47"/>
      <c r="E25" s="70"/>
    </row>
    <row r="26" spans="1:5" s="32" customFormat="1" ht="22.5" customHeight="1" hidden="1">
      <c r="A26" s="55"/>
      <c r="B26" s="49"/>
      <c r="C26" s="48" t="s">
        <v>65</v>
      </c>
      <c r="D26" s="47"/>
      <c r="E26" s="70"/>
    </row>
    <row r="27" spans="1:5" s="32" customFormat="1" ht="22.5" customHeight="1">
      <c r="A27" s="55"/>
      <c r="B27" s="49"/>
      <c r="C27" s="48" t="s">
        <v>45</v>
      </c>
      <c r="D27" s="47">
        <v>3684</v>
      </c>
      <c r="E27" s="70"/>
    </row>
    <row r="28" spans="1:5" s="32" customFormat="1" ht="21" customHeight="1">
      <c r="A28" s="55"/>
      <c r="B28" s="49"/>
      <c r="C28" s="48" t="s">
        <v>69</v>
      </c>
      <c r="D28" s="47">
        <v>9211.01</v>
      </c>
      <c r="E28" s="70"/>
    </row>
    <row r="29" spans="1:5" s="32" customFormat="1" ht="21" customHeight="1" hidden="1">
      <c r="A29" s="55"/>
      <c r="B29" s="49"/>
      <c r="C29" s="48" t="s">
        <v>66</v>
      </c>
      <c r="D29" s="47"/>
      <c r="E29" s="70"/>
    </row>
    <row r="30" spans="1:5" s="32" customFormat="1" ht="21" customHeight="1" hidden="1">
      <c r="A30" s="55"/>
      <c r="B30" s="49"/>
      <c r="C30" s="48" t="s">
        <v>76</v>
      </c>
      <c r="D30" s="47"/>
      <c r="E30" s="70"/>
    </row>
    <row r="31" spans="1:5" s="32" customFormat="1" ht="21" customHeight="1" hidden="1">
      <c r="A31" s="55"/>
      <c r="B31" s="49"/>
      <c r="C31" s="48" t="s">
        <v>86</v>
      </c>
      <c r="D31" s="47"/>
      <c r="E31" s="70"/>
    </row>
    <row r="32" spans="1:5" s="32" customFormat="1" ht="21" customHeight="1" hidden="1">
      <c r="A32" s="55"/>
      <c r="B32" s="49"/>
      <c r="C32" s="48" t="s">
        <v>88</v>
      </c>
      <c r="D32" s="47"/>
      <c r="E32" s="70"/>
    </row>
    <row r="33" spans="1:5" s="32" customFormat="1" ht="24" customHeight="1" hidden="1">
      <c r="A33" s="55"/>
      <c r="B33" s="49"/>
      <c r="C33" s="48" t="s">
        <v>99</v>
      </c>
      <c r="D33" s="45"/>
      <c r="E33" s="70"/>
    </row>
    <row r="34" spans="1:5" s="32" customFormat="1" ht="21" customHeight="1" hidden="1">
      <c r="A34" s="55"/>
      <c r="B34" s="49"/>
      <c r="C34" s="48" t="s">
        <v>60</v>
      </c>
      <c r="D34" s="47"/>
      <c r="E34" s="70"/>
    </row>
    <row r="35" spans="1:5" s="32" customFormat="1" ht="23.25" customHeight="1">
      <c r="A35" s="50" t="s">
        <v>8</v>
      </c>
      <c r="B35" s="84" t="s">
        <v>67</v>
      </c>
      <c r="C35" s="84"/>
      <c r="D35" s="38">
        <f>SUM(D36:D40)</f>
        <v>235781.34</v>
      </c>
      <c r="E35" s="70"/>
    </row>
    <row r="36" spans="1:5" s="32" customFormat="1" ht="22.5" customHeight="1" hidden="1">
      <c r="A36" s="50"/>
      <c r="B36" s="85" t="s">
        <v>68</v>
      </c>
      <c r="C36" s="85"/>
      <c r="D36" s="40"/>
      <c r="E36" s="70"/>
    </row>
    <row r="37" spans="1:5" s="25" customFormat="1" ht="24" customHeight="1" hidden="1">
      <c r="A37" s="50"/>
      <c r="B37" s="85" t="s">
        <v>15</v>
      </c>
      <c r="C37" s="85"/>
      <c r="D37" s="40"/>
      <c r="E37" s="69"/>
    </row>
    <row r="38" spans="1:5" s="25" customFormat="1" ht="24" customHeight="1">
      <c r="A38" s="50"/>
      <c r="B38" s="85" t="s">
        <v>89</v>
      </c>
      <c r="C38" s="85"/>
      <c r="D38" s="41">
        <f>48609.3+1905.74</f>
        <v>50515.04</v>
      </c>
      <c r="E38" s="69"/>
    </row>
    <row r="39" spans="1:5" s="25" customFormat="1" ht="24" customHeight="1">
      <c r="A39" s="50"/>
      <c r="B39" s="85" t="s">
        <v>90</v>
      </c>
      <c r="C39" s="85"/>
      <c r="D39" s="40">
        <v>185266.3</v>
      </c>
      <c r="E39" s="69"/>
    </row>
    <row r="40" spans="1:5" s="25" customFormat="1" ht="19.5" customHeight="1">
      <c r="A40" s="50"/>
      <c r="B40" s="85"/>
      <c r="C40" s="85"/>
      <c r="D40" s="40"/>
      <c r="E40" s="69"/>
    </row>
    <row r="41" spans="1:5" s="25" customFormat="1" ht="24" customHeight="1">
      <c r="A41" s="50" t="s">
        <v>10</v>
      </c>
      <c r="B41" s="86" t="s">
        <v>67</v>
      </c>
      <c r="C41" s="86"/>
      <c r="D41" s="42">
        <f>SUM(D42:D48)</f>
        <v>0</v>
      </c>
      <c r="E41" s="69"/>
    </row>
    <row r="42" spans="1:5" s="25" customFormat="1" ht="24" customHeight="1" hidden="1">
      <c r="A42" s="50"/>
      <c r="B42" s="85" t="s">
        <v>63</v>
      </c>
      <c r="C42" s="85"/>
      <c r="D42" s="40"/>
      <c r="E42" s="69"/>
    </row>
    <row r="43" spans="1:5" s="25" customFormat="1" ht="24" customHeight="1" hidden="1">
      <c r="A43" s="50"/>
      <c r="B43" s="85" t="s">
        <v>83</v>
      </c>
      <c r="C43" s="85"/>
      <c r="D43" s="40"/>
      <c r="E43" s="69"/>
    </row>
    <row r="44" spans="1:5" s="25" customFormat="1" ht="19.5" hidden="1">
      <c r="A44" s="50"/>
      <c r="B44" s="85" t="s">
        <v>84</v>
      </c>
      <c r="C44" s="85"/>
      <c r="D44" s="40"/>
      <c r="E44" s="69"/>
    </row>
    <row r="45" spans="1:5" s="25" customFormat="1" ht="19.5" hidden="1">
      <c r="A45" s="50"/>
      <c r="B45" s="85" t="s">
        <v>15</v>
      </c>
      <c r="C45" s="85"/>
      <c r="D45" s="40"/>
      <c r="E45" s="69"/>
    </row>
    <row r="46" spans="1:5" s="25" customFormat="1" ht="19.5" hidden="1">
      <c r="A46" s="50"/>
      <c r="B46" s="85" t="s">
        <v>31</v>
      </c>
      <c r="C46" s="85"/>
      <c r="D46" s="40"/>
      <c r="E46" s="69"/>
    </row>
    <row r="47" spans="1:5" s="25" customFormat="1" ht="24" customHeight="1" hidden="1">
      <c r="A47" s="50"/>
      <c r="B47" s="85" t="s">
        <v>68</v>
      </c>
      <c r="C47" s="85"/>
      <c r="D47" s="40"/>
      <c r="E47" s="69"/>
    </row>
    <row r="48" spans="1:5" s="25" customFormat="1" ht="24" customHeight="1" hidden="1">
      <c r="A48" s="50"/>
      <c r="B48" s="85" t="s">
        <v>74</v>
      </c>
      <c r="C48" s="85"/>
      <c r="D48" s="40"/>
      <c r="E48" s="69"/>
    </row>
    <row r="49" spans="1:5" s="25" customFormat="1" ht="23.25" customHeight="1">
      <c r="A49" s="21" t="s">
        <v>25</v>
      </c>
      <c r="B49" s="86" t="s">
        <v>26</v>
      </c>
      <c r="C49" s="86"/>
      <c r="D49" s="39">
        <f>D50+D71+D93+D114+D133+D152</f>
        <v>46482.18</v>
      </c>
      <c r="E49" s="69"/>
    </row>
    <row r="50" spans="1:5" s="25" customFormat="1" ht="21.75" customHeight="1">
      <c r="A50" s="21"/>
      <c r="B50" s="86" t="s">
        <v>72</v>
      </c>
      <c r="C50" s="86"/>
      <c r="D50" s="59">
        <f>SUM(D51:D70)</f>
        <v>5854.23</v>
      </c>
      <c r="E50" s="69"/>
    </row>
    <row r="51" spans="1:5" s="25" customFormat="1" ht="27" customHeight="1" hidden="1">
      <c r="A51" s="55"/>
      <c r="B51" s="56"/>
      <c r="C51" s="48" t="s">
        <v>14</v>
      </c>
      <c r="D51" s="44"/>
      <c r="E51" s="69"/>
    </row>
    <row r="52" spans="1:5" s="32" customFormat="1" ht="21" customHeight="1" hidden="1">
      <c r="A52" s="55"/>
      <c r="B52" s="56"/>
      <c r="C52" s="48" t="s">
        <v>59</v>
      </c>
      <c r="D52" s="44"/>
      <c r="E52" s="70"/>
    </row>
    <row r="53" spans="1:5" s="32" customFormat="1" ht="21" customHeight="1">
      <c r="A53" s="55"/>
      <c r="B53" s="56"/>
      <c r="C53" s="48" t="s">
        <v>30</v>
      </c>
      <c r="D53" s="44">
        <v>3671.17</v>
      </c>
      <c r="E53" s="70"/>
    </row>
    <row r="54" spans="1:5" s="32" customFormat="1" ht="21" customHeight="1" hidden="1">
      <c r="A54" s="55"/>
      <c r="B54" s="56"/>
      <c r="C54" s="48" t="s">
        <v>74</v>
      </c>
      <c r="D54" s="44"/>
      <c r="E54" s="70"/>
    </row>
    <row r="55" spans="1:5" s="32" customFormat="1" ht="21" customHeight="1" hidden="1">
      <c r="A55" s="55"/>
      <c r="B55" s="56"/>
      <c r="C55" s="48" t="s">
        <v>63</v>
      </c>
      <c r="D55" s="44"/>
      <c r="E55" s="70"/>
    </row>
    <row r="56" spans="1:5" s="32" customFormat="1" ht="21" customHeight="1" hidden="1">
      <c r="A56" s="55"/>
      <c r="B56" s="56"/>
      <c r="C56" s="48" t="s">
        <v>75</v>
      </c>
      <c r="D56" s="44"/>
      <c r="E56" s="70"/>
    </row>
    <row r="57" spans="1:5" s="32" customFormat="1" ht="21" customHeight="1" hidden="1">
      <c r="A57" s="55"/>
      <c r="B57" s="56"/>
      <c r="C57" s="48" t="s">
        <v>15</v>
      </c>
      <c r="D57" s="44"/>
      <c r="E57" s="70"/>
    </row>
    <row r="58" spans="1:5" s="32" customFormat="1" ht="23.25" customHeight="1" hidden="1">
      <c r="A58" s="55"/>
      <c r="B58" s="56"/>
      <c r="C58" s="48" t="s">
        <v>64</v>
      </c>
      <c r="D58" s="44"/>
      <c r="E58" s="70"/>
    </row>
    <row r="59" spans="1:5" s="32" customFormat="1" ht="21" customHeight="1" hidden="1">
      <c r="A59" s="55"/>
      <c r="B59" s="56"/>
      <c r="C59" s="48" t="s">
        <v>18</v>
      </c>
      <c r="D59" s="44"/>
      <c r="E59" s="70"/>
    </row>
    <row r="60" spans="1:5" s="32" customFormat="1" ht="21" customHeight="1" hidden="1">
      <c r="A60" s="55"/>
      <c r="B60" s="56"/>
      <c r="C60" s="48" t="s">
        <v>31</v>
      </c>
      <c r="D60" s="44"/>
      <c r="E60" s="70"/>
    </row>
    <row r="61" spans="1:5" s="32" customFormat="1" ht="21" customHeight="1" hidden="1">
      <c r="A61" s="55"/>
      <c r="B61" s="56"/>
      <c r="C61" s="48" t="s">
        <v>65</v>
      </c>
      <c r="D61" s="44"/>
      <c r="E61" s="70"/>
    </row>
    <row r="62" spans="1:5" s="32" customFormat="1" ht="21" customHeight="1" hidden="1">
      <c r="A62" s="55"/>
      <c r="B62" s="56"/>
      <c r="C62" s="48" t="s">
        <v>45</v>
      </c>
      <c r="D62" s="44"/>
      <c r="E62" s="70"/>
    </row>
    <row r="63" spans="1:5" s="32" customFormat="1" ht="21" customHeight="1" hidden="1">
      <c r="A63" s="55"/>
      <c r="B63" s="56"/>
      <c r="C63" s="48" t="s">
        <v>69</v>
      </c>
      <c r="D63" s="46"/>
      <c r="E63" s="70"/>
    </row>
    <row r="64" spans="1:5" s="32" customFormat="1" ht="21" customHeight="1" hidden="1">
      <c r="A64" s="55"/>
      <c r="B64" s="56"/>
      <c r="C64" s="48" t="s">
        <v>86</v>
      </c>
      <c r="D64" s="47"/>
      <c r="E64" s="70"/>
    </row>
    <row r="65" spans="1:5" s="32" customFormat="1" ht="21" customHeight="1">
      <c r="A65" s="55"/>
      <c r="B65" s="56"/>
      <c r="C65" s="48" t="s">
        <v>66</v>
      </c>
      <c r="D65" s="47">
        <v>2183.06</v>
      </c>
      <c r="E65" s="70"/>
    </row>
    <row r="66" spans="1:5" s="32" customFormat="1" ht="21" customHeight="1" hidden="1">
      <c r="A66" s="55"/>
      <c r="B66" s="56"/>
      <c r="C66" s="48" t="s">
        <v>76</v>
      </c>
      <c r="D66" s="46"/>
      <c r="E66" s="70"/>
    </row>
    <row r="67" spans="1:5" s="32" customFormat="1" ht="21" customHeight="1" hidden="1">
      <c r="A67" s="55"/>
      <c r="B67" s="56"/>
      <c r="C67" s="48" t="s">
        <v>88</v>
      </c>
      <c r="D67" s="47"/>
      <c r="E67" s="70"/>
    </row>
    <row r="68" spans="1:5" s="32" customFormat="1" ht="21" customHeight="1" hidden="1">
      <c r="A68" s="55"/>
      <c r="B68" s="56"/>
      <c r="C68" s="48" t="s">
        <v>0</v>
      </c>
      <c r="D68" s="47"/>
      <c r="E68" s="70"/>
    </row>
    <row r="69" spans="1:5" s="32" customFormat="1" ht="22.5" customHeight="1" hidden="1">
      <c r="A69" s="55"/>
      <c r="B69" s="56"/>
      <c r="C69" s="48" t="s">
        <v>60</v>
      </c>
      <c r="D69" s="44"/>
      <c r="E69" s="70"/>
    </row>
    <row r="70" spans="1:5" s="32" customFormat="1" ht="19.5" customHeight="1" hidden="1">
      <c r="A70" s="55"/>
      <c r="B70" s="56"/>
      <c r="C70" s="48" t="s">
        <v>94</v>
      </c>
      <c r="D70" s="44"/>
      <c r="E70" s="70"/>
    </row>
    <row r="71" spans="1:5" s="32" customFormat="1" ht="20.25" customHeight="1">
      <c r="A71" s="21"/>
      <c r="B71" s="86" t="s">
        <v>1</v>
      </c>
      <c r="C71" s="86"/>
      <c r="D71" s="59">
        <f>SUM(D72:D92)</f>
        <v>24006.85</v>
      </c>
      <c r="E71" s="70"/>
    </row>
    <row r="72" spans="1:5" s="25" customFormat="1" ht="21" customHeight="1" hidden="1">
      <c r="A72" s="55"/>
      <c r="B72" s="48"/>
      <c r="C72" s="48" t="s">
        <v>14</v>
      </c>
      <c r="D72" s="44"/>
      <c r="E72" s="69"/>
    </row>
    <row r="73" spans="1:5" s="32" customFormat="1" ht="19.5" customHeight="1" hidden="1">
      <c r="A73" s="55"/>
      <c r="B73" s="48"/>
      <c r="C73" s="48" t="s">
        <v>59</v>
      </c>
      <c r="D73" s="44"/>
      <c r="E73" s="70"/>
    </row>
    <row r="74" spans="1:5" s="32" customFormat="1" ht="21" customHeight="1">
      <c r="A74" s="55"/>
      <c r="B74" s="48"/>
      <c r="C74" s="48" t="s">
        <v>30</v>
      </c>
      <c r="D74" s="44">
        <v>40.21</v>
      </c>
      <c r="E74" s="70"/>
    </row>
    <row r="75" spans="1:5" s="32" customFormat="1" ht="19.5" customHeight="1" hidden="1">
      <c r="A75" s="55"/>
      <c r="B75" s="48"/>
      <c r="C75" s="48" t="s">
        <v>74</v>
      </c>
      <c r="D75" s="44"/>
      <c r="E75" s="70"/>
    </row>
    <row r="76" spans="1:5" s="32" customFormat="1" ht="19.5" customHeight="1" hidden="1">
      <c r="A76" s="55"/>
      <c r="B76" s="48"/>
      <c r="C76" s="48" t="s">
        <v>63</v>
      </c>
      <c r="D76" s="44"/>
      <c r="E76" s="70"/>
    </row>
    <row r="77" spans="1:5" s="32" customFormat="1" ht="21" customHeight="1" hidden="1">
      <c r="A77" s="55"/>
      <c r="B77" s="48"/>
      <c r="C77" s="48" t="s">
        <v>75</v>
      </c>
      <c r="D77" s="44"/>
      <c r="E77" s="70"/>
    </row>
    <row r="78" spans="1:5" s="32" customFormat="1" ht="18.75" customHeight="1">
      <c r="A78" s="55"/>
      <c r="B78" s="48"/>
      <c r="C78" s="48" t="s">
        <v>15</v>
      </c>
      <c r="D78" s="44">
        <v>23966.64</v>
      </c>
      <c r="E78" s="70"/>
    </row>
    <row r="79" spans="1:5" s="32" customFormat="1" ht="18.75" customHeight="1" hidden="1">
      <c r="A79" s="55"/>
      <c r="B79" s="48"/>
      <c r="C79" s="48" t="s">
        <v>64</v>
      </c>
      <c r="D79" s="44"/>
      <c r="E79" s="70"/>
    </row>
    <row r="80" spans="1:5" s="32" customFormat="1" ht="18.75" customHeight="1" hidden="1">
      <c r="A80" s="55"/>
      <c r="B80" s="48"/>
      <c r="C80" s="48" t="s">
        <v>77</v>
      </c>
      <c r="D80" s="44"/>
      <c r="E80" s="70"/>
    </row>
    <row r="81" spans="1:5" s="32" customFormat="1" ht="19.5" customHeight="1" hidden="1">
      <c r="A81" s="55"/>
      <c r="B81" s="48"/>
      <c r="C81" s="48" t="s">
        <v>66</v>
      </c>
      <c r="D81" s="44"/>
      <c r="E81" s="70"/>
    </row>
    <row r="82" spans="1:5" s="32" customFormat="1" ht="19.5" customHeight="1" hidden="1">
      <c r="A82" s="55"/>
      <c r="B82" s="48"/>
      <c r="C82" s="48" t="s">
        <v>18</v>
      </c>
      <c r="D82" s="44"/>
      <c r="E82" s="70"/>
    </row>
    <row r="83" spans="1:5" s="32" customFormat="1" ht="19.5" customHeight="1" hidden="1">
      <c r="A83" s="55"/>
      <c r="B83" s="48"/>
      <c r="C83" s="48" t="s">
        <v>31</v>
      </c>
      <c r="D83" s="44"/>
      <c r="E83" s="70"/>
    </row>
    <row r="84" spans="1:5" s="32" customFormat="1" ht="18.75" customHeight="1" hidden="1">
      <c r="A84" s="55"/>
      <c r="B84" s="48"/>
      <c r="C84" s="48" t="s">
        <v>65</v>
      </c>
      <c r="D84" s="44"/>
      <c r="E84" s="70"/>
    </row>
    <row r="85" spans="1:5" s="32" customFormat="1" ht="19.5" customHeight="1" hidden="1">
      <c r="A85" s="55"/>
      <c r="B85" s="48"/>
      <c r="C85" s="48" t="s">
        <v>45</v>
      </c>
      <c r="D85" s="44"/>
      <c r="E85" s="70"/>
    </row>
    <row r="86" spans="1:5" s="32" customFormat="1" ht="19.5" customHeight="1" hidden="1">
      <c r="A86" s="55"/>
      <c r="B86" s="48"/>
      <c r="C86" s="48" t="s">
        <v>69</v>
      </c>
      <c r="D86" s="44"/>
      <c r="E86" s="70"/>
    </row>
    <row r="87" spans="1:5" s="32" customFormat="1" ht="19.5" customHeight="1" hidden="1">
      <c r="A87" s="55"/>
      <c r="B87" s="48"/>
      <c r="C87" s="48" t="s">
        <v>86</v>
      </c>
      <c r="D87" s="44"/>
      <c r="E87" s="70"/>
    </row>
    <row r="88" spans="1:5" s="32" customFormat="1" ht="21" customHeight="1" hidden="1">
      <c r="A88" s="55"/>
      <c r="B88" s="48"/>
      <c r="C88" s="48" t="s">
        <v>66</v>
      </c>
      <c r="E88" s="70"/>
    </row>
    <row r="89" spans="1:5" s="32" customFormat="1" ht="19.5" customHeight="1" hidden="1">
      <c r="A89" s="55"/>
      <c r="B89" s="48"/>
      <c r="C89" s="48" t="s">
        <v>76</v>
      </c>
      <c r="D89" s="44"/>
      <c r="E89" s="70"/>
    </row>
    <row r="90" spans="1:5" s="32" customFormat="1" ht="19.5" customHeight="1" hidden="1">
      <c r="A90" s="55"/>
      <c r="B90" s="48"/>
      <c r="C90" s="48" t="s">
        <v>77</v>
      </c>
      <c r="D90" s="44"/>
      <c r="E90" s="70"/>
    </row>
    <row r="91" spans="1:5" s="32" customFormat="1" ht="19.5" customHeight="1" hidden="1">
      <c r="A91" s="55"/>
      <c r="B91" s="48"/>
      <c r="C91" s="48" t="s">
        <v>0</v>
      </c>
      <c r="D91" s="44"/>
      <c r="E91" s="70"/>
    </row>
    <row r="92" spans="1:5" s="32" customFormat="1" ht="19.5" customHeight="1" hidden="1">
      <c r="A92" s="55"/>
      <c r="B92" s="48"/>
      <c r="C92" s="48" t="s">
        <v>60</v>
      </c>
      <c r="D92" s="44"/>
      <c r="E92" s="70"/>
    </row>
    <row r="93" spans="1:5" s="32" customFormat="1" ht="21" customHeight="1">
      <c r="A93" s="21"/>
      <c r="B93" s="86" t="s">
        <v>2</v>
      </c>
      <c r="C93" s="86"/>
      <c r="D93" s="59">
        <f>SUM(D94:D113)</f>
        <v>10617.13</v>
      </c>
      <c r="E93" s="70"/>
    </row>
    <row r="94" spans="1:5" s="25" customFormat="1" ht="19.5" customHeight="1" hidden="1">
      <c r="A94" s="55"/>
      <c r="B94" s="56"/>
      <c r="C94" s="48" t="s">
        <v>73</v>
      </c>
      <c r="D94" s="47"/>
      <c r="E94" s="69"/>
    </row>
    <row r="95" spans="1:5" s="32" customFormat="1" ht="22.5" customHeight="1" hidden="1">
      <c r="A95" s="55"/>
      <c r="B95" s="56"/>
      <c r="C95" s="48" t="s">
        <v>59</v>
      </c>
      <c r="D95" s="44"/>
      <c r="E95" s="70"/>
    </row>
    <row r="96" spans="1:5" s="32" customFormat="1" ht="22.5" customHeight="1">
      <c r="A96" s="55"/>
      <c r="B96" s="56"/>
      <c r="C96" s="48" t="s">
        <v>30</v>
      </c>
      <c r="D96" s="44">
        <v>428.8</v>
      </c>
      <c r="E96" s="70"/>
    </row>
    <row r="97" spans="1:5" s="32" customFormat="1" ht="22.5" customHeight="1" hidden="1">
      <c r="A97" s="55"/>
      <c r="B97" s="56"/>
      <c r="C97" s="48" t="s">
        <v>74</v>
      </c>
      <c r="D97" s="44"/>
      <c r="E97" s="70"/>
    </row>
    <row r="98" spans="1:5" s="32" customFormat="1" ht="23.25" customHeight="1" hidden="1">
      <c r="A98" s="55"/>
      <c r="B98" s="56"/>
      <c r="C98" s="48" t="s">
        <v>63</v>
      </c>
      <c r="D98" s="44"/>
      <c r="E98" s="70"/>
    </row>
    <row r="99" spans="1:5" s="32" customFormat="1" ht="22.5" customHeight="1" hidden="1">
      <c r="A99" s="55"/>
      <c r="B99" s="56"/>
      <c r="C99" s="48" t="s">
        <v>75</v>
      </c>
      <c r="D99" s="44"/>
      <c r="E99" s="70"/>
    </row>
    <row r="100" spans="1:5" s="32" customFormat="1" ht="22.5" customHeight="1" hidden="1">
      <c r="A100" s="55"/>
      <c r="B100" s="56"/>
      <c r="C100" s="48" t="s">
        <v>15</v>
      </c>
      <c r="D100" s="44"/>
      <c r="E100" s="70"/>
    </row>
    <row r="101" spans="1:5" s="32" customFormat="1" ht="22.5" customHeight="1" hidden="1">
      <c r="A101" s="55"/>
      <c r="B101" s="56"/>
      <c r="C101" s="48" t="s">
        <v>64</v>
      </c>
      <c r="D101" s="44"/>
      <c r="E101" s="70"/>
    </row>
    <row r="102" spans="1:5" s="32" customFormat="1" ht="22.5" customHeight="1" hidden="1">
      <c r="A102" s="55"/>
      <c r="B102" s="56"/>
      <c r="C102" s="48" t="s">
        <v>18</v>
      </c>
      <c r="D102" s="44"/>
      <c r="E102" s="70"/>
    </row>
    <row r="103" spans="1:5" s="32" customFormat="1" ht="22.5" customHeight="1" hidden="1">
      <c r="A103" s="55"/>
      <c r="B103" s="56"/>
      <c r="C103" s="48" t="s">
        <v>31</v>
      </c>
      <c r="D103" s="44"/>
      <c r="E103" s="70"/>
    </row>
    <row r="104" spans="1:5" s="32" customFormat="1" ht="22.5" customHeight="1" hidden="1">
      <c r="A104" s="55"/>
      <c r="B104" s="56"/>
      <c r="C104" s="48" t="s">
        <v>65</v>
      </c>
      <c r="D104" s="44"/>
      <c r="E104" s="70"/>
    </row>
    <row r="105" spans="1:5" s="32" customFormat="1" ht="22.5" customHeight="1" hidden="1">
      <c r="A105" s="55"/>
      <c r="B105" s="56"/>
      <c r="C105" s="48" t="s">
        <v>45</v>
      </c>
      <c r="D105" s="44"/>
      <c r="E105" s="70"/>
    </row>
    <row r="106" spans="1:5" s="32" customFormat="1" ht="24" customHeight="1" hidden="1">
      <c r="A106" s="55"/>
      <c r="B106" s="56"/>
      <c r="C106" s="48" t="s">
        <v>69</v>
      </c>
      <c r="D106" s="44"/>
      <c r="E106" s="70"/>
    </row>
    <row r="107" spans="1:5" s="32" customFormat="1" ht="22.5" customHeight="1" hidden="1">
      <c r="A107" s="55"/>
      <c r="B107" s="56"/>
      <c r="C107" s="48" t="s">
        <v>86</v>
      </c>
      <c r="D107" s="44"/>
      <c r="E107" s="70"/>
    </row>
    <row r="108" spans="1:5" s="32" customFormat="1" ht="22.5" customHeight="1">
      <c r="A108" s="55"/>
      <c r="B108" s="56"/>
      <c r="C108" s="48" t="s">
        <v>66</v>
      </c>
      <c r="D108" s="44">
        <v>10188.33</v>
      </c>
      <c r="E108" s="70"/>
    </row>
    <row r="109" spans="1:5" s="32" customFormat="1" ht="28.5" customHeight="1" hidden="1">
      <c r="A109" s="55"/>
      <c r="B109" s="56"/>
      <c r="C109" s="48" t="s">
        <v>76</v>
      </c>
      <c r="D109" s="44"/>
      <c r="E109" s="70"/>
    </row>
    <row r="110" spans="1:5" s="32" customFormat="1" ht="22.5" customHeight="1" hidden="1">
      <c r="A110" s="55"/>
      <c r="B110" s="56"/>
      <c r="C110" s="48" t="s">
        <v>86</v>
      </c>
      <c r="D110" s="44"/>
      <c r="E110" s="70"/>
    </row>
    <row r="111" spans="1:5" s="32" customFormat="1" ht="22.5" customHeight="1" hidden="1">
      <c r="A111" s="55"/>
      <c r="B111" s="56"/>
      <c r="C111" s="48" t="s">
        <v>77</v>
      </c>
      <c r="D111" s="44"/>
      <c r="E111" s="70"/>
    </row>
    <row r="112" spans="1:5" s="32" customFormat="1" ht="22.5" customHeight="1" hidden="1">
      <c r="A112" s="55"/>
      <c r="B112" s="56"/>
      <c r="C112" s="48" t="s">
        <v>0</v>
      </c>
      <c r="D112" s="44"/>
      <c r="E112" s="70"/>
    </row>
    <row r="113" spans="1:5" s="32" customFormat="1" ht="22.5" customHeight="1" hidden="1">
      <c r="A113" s="55"/>
      <c r="B113" s="56"/>
      <c r="C113" s="48" t="s">
        <v>60</v>
      </c>
      <c r="D113" s="44"/>
      <c r="E113" s="70"/>
    </row>
    <row r="114" spans="1:5" s="32" customFormat="1" ht="22.5" customHeight="1">
      <c r="A114" s="37"/>
      <c r="B114" s="86" t="s">
        <v>71</v>
      </c>
      <c r="C114" s="86"/>
      <c r="D114" s="59">
        <f>SUM(D115:D132)</f>
        <v>0</v>
      </c>
      <c r="E114" s="70"/>
    </row>
    <row r="115" spans="1:5" s="25" customFormat="1" ht="22.5" customHeight="1" hidden="1">
      <c r="A115" s="55"/>
      <c r="B115" s="48"/>
      <c r="C115" s="48" t="s">
        <v>73</v>
      </c>
      <c r="D115" s="44"/>
      <c r="E115" s="69"/>
    </row>
    <row r="116" spans="1:5" s="32" customFormat="1" ht="19.5" customHeight="1" hidden="1">
      <c r="A116" s="55"/>
      <c r="B116" s="48"/>
      <c r="C116" s="48" t="s">
        <v>59</v>
      </c>
      <c r="D116" s="44"/>
      <c r="E116" s="70"/>
    </row>
    <row r="117" spans="1:5" s="32" customFormat="1" ht="19.5" customHeight="1" hidden="1">
      <c r="A117" s="55"/>
      <c r="B117" s="48"/>
      <c r="C117" s="48" t="s">
        <v>30</v>
      </c>
      <c r="D117" s="44"/>
      <c r="E117" s="70"/>
    </row>
    <row r="118" spans="1:5" s="32" customFormat="1" ht="19.5" customHeight="1" hidden="1">
      <c r="A118" s="55"/>
      <c r="B118" s="48"/>
      <c r="C118" s="48" t="s">
        <v>74</v>
      </c>
      <c r="D118" s="44"/>
      <c r="E118" s="70"/>
    </row>
    <row r="119" spans="1:5" s="32" customFormat="1" ht="19.5" customHeight="1" hidden="1">
      <c r="A119" s="55"/>
      <c r="B119" s="48"/>
      <c r="C119" s="48" t="s">
        <v>63</v>
      </c>
      <c r="D119" s="44"/>
      <c r="E119" s="70"/>
    </row>
    <row r="120" spans="1:5" s="32" customFormat="1" ht="19.5" customHeight="1" hidden="1">
      <c r="A120" s="55"/>
      <c r="B120" s="48"/>
      <c r="C120" s="48" t="s">
        <v>83</v>
      </c>
      <c r="D120" s="44"/>
      <c r="E120" s="70"/>
    </row>
    <row r="121" spans="1:5" s="32" customFormat="1" ht="19.5" customHeight="1" hidden="1">
      <c r="A121" s="55"/>
      <c r="B121" s="48"/>
      <c r="C121" s="48" t="s">
        <v>15</v>
      </c>
      <c r="D121" s="44"/>
      <c r="E121" s="70"/>
    </row>
    <row r="122" spans="1:5" s="32" customFormat="1" ht="19.5" customHeight="1" hidden="1">
      <c r="A122" s="55"/>
      <c r="B122" s="48"/>
      <c r="C122" s="48" t="s">
        <v>64</v>
      </c>
      <c r="D122" s="44"/>
      <c r="E122" s="70"/>
    </row>
    <row r="123" spans="1:5" s="32" customFormat="1" ht="21" customHeight="1" hidden="1">
      <c r="A123" s="55"/>
      <c r="B123" s="48"/>
      <c r="C123" s="48" t="s">
        <v>18</v>
      </c>
      <c r="D123" s="44"/>
      <c r="E123" s="70"/>
    </row>
    <row r="124" spans="1:5" s="32" customFormat="1" ht="19.5" customHeight="1" hidden="1">
      <c r="A124" s="55"/>
      <c r="B124" s="48"/>
      <c r="C124" s="48" t="s">
        <v>31</v>
      </c>
      <c r="D124" s="44"/>
      <c r="E124" s="70"/>
    </row>
    <row r="125" spans="1:5" s="32" customFormat="1" ht="19.5" customHeight="1" hidden="1">
      <c r="A125" s="55"/>
      <c r="B125" s="48"/>
      <c r="C125" s="48" t="s">
        <v>65</v>
      </c>
      <c r="D125" s="44"/>
      <c r="E125" s="70"/>
    </row>
    <row r="126" spans="1:5" s="32" customFormat="1" ht="19.5" customHeight="1" hidden="1">
      <c r="A126" s="55"/>
      <c r="B126" s="48"/>
      <c r="C126" s="48" t="s">
        <v>45</v>
      </c>
      <c r="D126" s="44"/>
      <c r="E126" s="70"/>
    </row>
    <row r="127" spans="1:5" s="32" customFormat="1" ht="19.5" customHeight="1" hidden="1">
      <c r="A127" s="55"/>
      <c r="B127" s="48"/>
      <c r="C127" s="48" t="s">
        <v>69</v>
      </c>
      <c r="D127" s="44"/>
      <c r="E127" s="70"/>
    </row>
    <row r="128" spans="1:5" s="32" customFormat="1" ht="21" customHeight="1" hidden="1">
      <c r="A128" s="55"/>
      <c r="B128" s="48"/>
      <c r="C128" s="48" t="s">
        <v>86</v>
      </c>
      <c r="D128" s="44"/>
      <c r="E128" s="70"/>
    </row>
    <row r="129" spans="1:7" s="32" customFormat="1" ht="18.75" customHeight="1" hidden="1">
      <c r="A129" s="55"/>
      <c r="B129" s="48"/>
      <c r="C129" s="48" t="s">
        <v>66</v>
      </c>
      <c r="D129" s="44"/>
      <c r="E129" s="70"/>
      <c r="G129" s="36"/>
    </row>
    <row r="130" spans="1:5" s="32" customFormat="1" ht="19.5" customHeight="1" hidden="1">
      <c r="A130" s="55"/>
      <c r="B130" s="48"/>
      <c r="C130" s="48" t="s">
        <v>76</v>
      </c>
      <c r="D130" s="44"/>
      <c r="E130" s="70"/>
    </row>
    <row r="131" spans="1:5" s="32" customFormat="1" ht="19.5" customHeight="1" hidden="1">
      <c r="A131" s="55"/>
      <c r="B131" s="48"/>
      <c r="C131" s="48" t="s">
        <v>77</v>
      </c>
      <c r="D131" s="44"/>
      <c r="E131" s="70"/>
    </row>
    <row r="132" spans="1:5" s="32" customFormat="1" ht="19.5" customHeight="1" hidden="1">
      <c r="A132" s="55"/>
      <c r="B132" s="48"/>
      <c r="C132" s="48" t="s">
        <v>60</v>
      </c>
      <c r="D132" s="44"/>
      <c r="E132" s="70"/>
    </row>
    <row r="133" spans="1:7" s="32" customFormat="1" ht="23.25" customHeight="1">
      <c r="A133" s="21"/>
      <c r="B133" s="86" t="s">
        <v>85</v>
      </c>
      <c r="C133" s="86"/>
      <c r="D133" s="59">
        <f>SUM(D134:D151)</f>
        <v>6003.97</v>
      </c>
      <c r="E133" s="70"/>
      <c r="G133" s="36"/>
    </row>
    <row r="134" spans="1:5" s="25" customFormat="1" ht="18.75" customHeight="1">
      <c r="A134" s="55"/>
      <c r="B134" s="48"/>
      <c r="C134" s="48" t="s">
        <v>101</v>
      </c>
      <c r="D134" s="44">
        <v>654.66</v>
      </c>
      <c r="E134" s="69"/>
    </row>
    <row r="135" spans="1:5" s="32" customFormat="1" ht="19.5" customHeight="1" hidden="1">
      <c r="A135" s="55"/>
      <c r="B135" s="48"/>
      <c r="C135" s="48" t="s">
        <v>59</v>
      </c>
      <c r="D135" s="44"/>
      <c r="E135" s="70"/>
    </row>
    <row r="136" spans="1:5" s="32" customFormat="1" ht="19.5" customHeight="1">
      <c r="A136" s="55"/>
      <c r="B136" s="48"/>
      <c r="C136" s="48" t="s">
        <v>30</v>
      </c>
      <c r="D136" s="44">
        <v>28.71</v>
      </c>
      <c r="E136" s="70"/>
    </row>
    <row r="137" spans="1:5" s="32" customFormat="1" ht="22.5" customHeight="1" hidden="1">
      <c r="A137" s="55"/>
      <c r="B137" s="48"/>
      <c r="C137" s="48" t="s">
        <v>74</v>
      </c>
      <c r="D137" s="44"/>
      <c r="E137" s="70"/>
    </row>
    <row r="138" spans="1:5" s="32" customFormat="1" ht="19.5" customHeight="1" hidden="1">
      <c r="A138" s="55"/>
      <c r="B138" s="48"/>
      <c r="C138" s="48" t="s">
        <v>63</v>
      </c>
      <c r="D138" s="44"/>
      <c r="E138" s="70"/>
    </row>
    <row r="139" spans="1:5" s="32" customFormat="1" ht="18.75" customHeight="1">
      <c r="A139" s="55"/>
      <c r="B139" s="48"/>
      <c r="C139" s="48" t="s">
        <v>75</v>
      </c>
      <c r="D139" s="44">
        <v>2662.37</v>
      </c>
      <c r="E139" s="70"/>
    </row>
    <row r="140" spans="1:5" s="32" customFormat="1" ht="18.75" customHeight="1">
      <c r="A140" s="55"/>
      <c r="B140" s="48"/>
      <c r="C140" s="48" t="s">
        <v>15</v>
      </c>
      <c r="D140" s="44">
        <v>2499.6</v>
      </c>
      <c r="E140" s="70"/>
    </row>
    <row r="141" spans="1:5" s="32" customFormat="1" ht="19.5" customHeight="1" hidden="1">
      <c r="A141" s="55"/>
      <c r="B141" s="48"/>
      <c r="C141" s="48" t="s">
        <v>64</v>
      </c>
      <c r="D141" s="44"/>
      <c r="E141" s="70"/>
    </row>
    <row r="142" spans="1:5" s="32" customFormat="1" ht="19.5" customHeight="1" hidden="1">
      <c r="A142" s="55"/>
      <c r="B142" s="48"/>
      <c r="C142" s="48" t="s">
        <v>18</v>
      </c>
      <c r="D142" s="44"/>
      <c r="E142" s="70"/>
    </row>
    <row r="143" spans="1:5" s="32" customFormat="1" ht="20.25" customHeight="1" hidden="1">
      <c r="A143" s="55"/>
      <c r="B143" s="48"/>
      <c r="C143" s="48" t="s">
        <v>31</v>
      </c>
      <c r="D143" s="44"/>
      <c r="E143" s="70"/>
    </row>
    <row r="144" spans="1:5" s="32" customFormat="1" ht="19.5" customHeight="1">
      <c r="A144" s="55"/>
      <c r="B144" s="48"/>
      <c r="C144" s="48" t="s">
        <v>65</v>
      </c>
      <c r="D144" s="44">
        <v>158.63</v>
      </c>
      <c r="E144" s="70"/>
    </row>
    <row r="145" spans="1:5" s="32" customFormat="1" ht="19.5" customHeight="1" hidden="1">
      <c r="A145" s="55"/>
      <c r="B145" s="48"/>
      <c r="C145" s="48" t="s">
        <v>45</v>
      </c>
      <c r="D145" s="44"/>
      <c r="E145" s="70"/>
    </row>
    <row r="146" spans="1:5" s="32" customFormat="1" ht="19.5" customHeight="1" hidden="1">
      <c r="A146" s="55"/>
      <c r="B146" s="48"/>
      <c r="C146" s="48" t="s">
        <v>69</v>
      </c>
      <c r="D146" s="44"/>
      <c r="E146" s="70"/>
    </row>
    <row r="147" spans="1:5" s="32" customFormat="1" ht="19.5" customHeight="1" hidden="1">
      <c r="A147" s="55"/>
      <c r="B147" s="48"/>
      <c r="C147" s="48" t="s">
        <v>86</v>
      </c>
      <c r="D147" s="44"/>
      <c r="E147" s="70"/>
    </row>
    <row r="148" spans="1:5" s="32" customFormat="1" ht="24" customHeight="1" hidden="1">
      <c r="A148" s="55"/>
      <c r="B148" s="48"/>
      <c r="C148" s="48" t="s">
        <v>66</v>
      </c>
      <c r="D148" s="44"/>
      <c r="E148" s="70"/>
    </row>
    <row r="149" spans="1:5" s="32" customFormat="1" ht="19.5" customHeight="1" hidden="1">
      <c r="A149" s="55"/>
      <c r="B149" s="48"/>
      <c r="C149" s="48" t="s">
        <v>76</v>
      </c>
      <c r="D149" s="44"/>
      <c r="E149" s="70"/>
    </row>
    <row r="150" spans="1:5" s="32" customFormat="1" ht="19.5" customHeight="1" hidden="1">
      <c r="A150" s="55"/>
      <c r="B150" s="48"/>
      <c r="C150" s="48" t="s">
        <v>77</v>
      </c>
      <c r="D150" s="44"/>
      <c r="E150" s="70"/>
    </row>
    <row r="151" spans="1:5" s="32" customFormat="1" ht="22.5" customHeight="1" hidden="1">
      <c r="A151" s="55"/>
      <c r="B151" s="48"/>
      <c r="C151" s="48" t="s">
        <v>60</v>
      </c>
      <c r="D151" s="44"/>
      <c r="E151" s="70"/>
    </row>
    <row r="152" spans="1:5" s="32" customFormat="1" ht="19.5">
      <c r="A152" s="55"/>
      <c r="B152" s="86" t="s">
        <v>81</v>
      </c>
      <c r="C152" s="86"/>
      <c r="D152" s="59">
        <f>D153</f>
        <v>0</v>
      </c>
      <c r="E152" s="70"/>
    </row>
    <row r="153" spans="1:5" s="32" customFormat="1" ht="19.5" customHeight="1">
      <c r="A153" s="55"/>
      <c r="B153" s="51"/>
      <c r="C153" s="51" t="s">
        <v>82</v>
      </c>
      <c r="D153" s="44"/>
      <c r="E153" s="70"/>
    </row>
    <row r="154" spans="1:5" s="32" customFormat="1" ht="36.75" customHeight="1">
      <c r="A154" s="87" t="s">
        <v>56</v>
      </c>
      <c r="B154" s="86" t="s">
        <v>117</v>
      </c>
      <c r="C154" s="86"/>
      <c r="D154" s="43">
        <v>4040.46</v>
      </c>
      <c r="E154" s="70"/>
    </row>
    <row r="155" spans="1:5" s="25" customFormat="1" ht="18.75">
      <c r="A155" s="88"/>
      <c r="B155" s="86" t="s">
        <v>118</v>
      </c>
      <c r="C155" s="86"/>
      <c r="D155" s="43">
        <v>15768.87</v>
      </c>
      <c r="E155" s="69"/>
    </row>
    <row r="156" spans="1:5" s="25" customFormat="1" ht="42" customHeight="1" hidden="1">
      <c r="A156" s="88"/>
      <c r="B156" s="86"/>
      <c r="C156" s="86"/>
      <c r="D156" s="40"/>
      <c r="E156" s="69"/>
    </row>
    <row r="157" spans="1:5" s="25" customFormat="1" ht="42" customHeight="1" hidden="1">
      <c r="A157" s="88"/>
      <c r="B157" s="90"/>
      <c r="C157" s="91"/>
      <c r="D157" s="40"/>
      <c r="E157" s="69"/>
    </row>
    <row r="158" spans="1:5" s="25" customFormat="1" ht="26.25" customHeight="1" hidden="1">
      <c r="A158" s="88"/>
      <c r="B158" s="86"/>
      <c r="C158" s="86"/>
      <c r="D158" s="43"/>
      <c r="E158" s="69"/>
    </row>
    <row r="159" spans="1:5" s="25" customFormat="1" ht="38.25" customHeight="1" hidden="1">
      <c r="A159" s="89"/>
      <c r="B159" s="86"/>
      <c r="C159" s="86"/>
      <c r="D159" s="43"/>
      <c r="E159" s="69"/>
    </row>
    <row r="160" spans="1:5" s="25" customFormat="1" ht="37.5" customHeight="1" hidden="1">
      <c r="A160" s="50"/>
      <c r="B160" s="48"/>
      <c r="C160" s="48"/>
      <c r="D160" s="43"/>
      <c r="E160" s="69"/>
    </row>
    <row r="161" spans="1:6" s="25" customFormat="1" ht="26.25" customHeight="1">
      <c r="A161" s="50" t="s">
        <v>22</v>
      </c>
      <c r="B161" s="79" t="s">
        <v>57</v>
      </c>
      <c r="C161" s="79"/>
      <c r="D161" s="39">
        <f>D172+D181+D191+D196+D201+D214+D238+D244+D250+D267+D232+D289+D220+D227+D262+D274+D302</f>
        <v>237652.56</v>
      </c>
      <c r="E161" s="69"/>
      <c r="F161" s="61"/>
    </row>
    <row r="162" spans="1:6" s="25" customFormat="1" ht="18.75">
      <c r="A162" s="79" t="s">
        <v>14</v>
      </c>
      <c r="B162" s="83" t="s">
        <v>133</v>
      </c>
      <c r="C162" s="83"/>
      <c r="D162" s="40">
        <v>3450</v>
      </c>
      <c r="E162" s="57"/>
      <c r="F162" s="61"/>
    </row>
    <row r="163" spans="1:6" s="25" customFormat="1" ht="18.75" hidden="1">
      <c r="A163" s="79"/>
      <c r="B163" s="83"/>
      <c r="C163" s="83"/>
      <c r="D163" s="40"/>
      <c r="E163" s="57"/>
      <c r="F163" s="61"/>
    </row>
    <row r="164" spans="1:7" s="25" customFormat="1" ht="15.75" customHeight="1" hidden="1">
      <c r="A164" s="79"/>
      <c r="B164" s="83"/>
      <c r="C164" s="83"/>
      <c r="D164" s="40"/>
      <c r="E164" s="57"/>
      <c r="G164" s="61"/>
    </row>
    <row r="165" spans="1:7" s="25" customFormat="1" ht="18.75" hidden="1">
      <c r="A165" s="79"/>
      <c r="B165" s="83"/>
      <c r="C165" s="83"/>
      <c r="D165" s="40"/>
      <c r="E165" s="57"/>
      <c r="G165" s="61"/>
    </row>
    <row r="166" spans="1:7" s="25" customFormat="1" ht="18.75" hidden="1">
      <c r="A166" s="79"/>
      <c r="B166" s="83"/>
      <c r="C166" s="83"/>
      <c r="D166" s="43"/>
      <c r="E166" s="57"/>
      <c r="G166" s="61"/>
    </row>
    <row r="167" spans="1:7" s="25" customFormat="1" ht="26.25" customHeight="1" hidden="1">
      <c r="A167" s="79"/>
      <c r="B167" s="86"/>
      <c r="C167" s="86"/>
      <c r="D167" s="40"/>
      <c r="E167" s="57"/>
      <c r="G167" s="61"/>
    </row>
    <row r="168" spans="1:7" s="25" customFormat="1" ht="18.75" hidden="1">
      <c r="A168" s="79"/>
      <c r="B168" s="90"/>
      <c r="C168" s="91"/>
      <c r="D168" s="40"/>
      <c r="E168" s="57"/>
      <c r="G168" s="61"/>
    </row>
    <row r="169" spans="1:7" s="25" customFormat="1" ht="18.75" hidden="1">
      <c r="A169" s="79"/>
      <c r="B169" s="90"/>
      <c r="C169" s="91"/>
      <c r="D169" s="43"/>
      <c r="E169" s="57"/>
      <c r="G169" s="61"/>
    </row>
    <row r="170" spans="1:7" s="25" customFormat="1" ht="40.5" customHeight="1" hidden="1">
      <c r="A170" s="79"/>
      <c r="B170" s="90"/>
      <c r="C170" s="91"/>
      <c r="D170" s="43"/>
      <c r="E170" s="57"/>
      <c r="G170" s="61"/>
    </row>
    <row r="171" spans="1:7" s="25" customFormat="1" ht="25.5" customHeight="1" hidden="1">
      <c r="A171" s="79"/>
      <c r="B171" s="79"/>
      <c r="C171" s="79"/>
      <c r="D171" s="39"/>
      <c r="E171" s="57"/>
      <c r="G171" s="61"/>
    </row>
    <row r="172" spans="1:5" s="25" customFormat="1" ht="22.5" customHeight="1">
      <c r="A172" s="79"/>
      <c r="B172" s="92" t="s">
        <v>93</v>
      </c>
      <c r="C172" s="92"/>
      <c r="D172" s="59">
        <f>SUM(D162:D171)</f>
        <v>3450</v>
      </c>
      <c r="E172" s="57"/>
    </row>
    <row r="173" spans="1:4" s="26" customFormat="1" ht="18.75" hidden="1">
      <c r="A173" s="87" t="s">
        <v>103</v>
      </c>
      <c r="B173" s="83"/>
      <c r="C173" s="83"/>
      <c r="D173" s="29"/>
    </row>
    <row r="174" spans="1:4" s="26" customFormat="1" ht="22.5" customHeight="1" hidden="1">
      <c r="A174" s="88"/>
      <c r="B174" s="83"/>
      <c r="C174" s="83"/>
      <c r="D174" s="29"/>
    </row>
    <row r="175" spans="1:4" s="26" customFormat="1" ht="22.5" customHeight="1" hidden="1">
      <c r="A175" s="88"/>
      <c r="B175" s="83"/>
      <c r="C175" s="83"/>
      <c r="D175" s="29"/>
    </row>
    <row r="176" spans="1:4" s="26" customFormat="1" ht="22.5" customHeight="1" hidden="1">
      <c r="A176" s="88"/>
      <c r="B176" s="83"/>
      <c r="C176" s="83"/>
      <c r="D176" s="29"/>
    </row>
    <row r="177" spans="1:4" s="26" customFormat="1" ht="21.75" customHeight="1" hidden="1">
      <c r="A177" s="88"/>
      <c r="B177" s="83"/>
      <c r="C177" s="83"/>
      <c r="D177" s="29"/>
    </row>
    <row r="178" spans="1:4" s="26" customFormat="1" ht="22.5" customHeight="1" hidden="1">
      <c r="A178" s="88"/>
      <c r="B178" s="83"/>
      <c r="C178" s="83"/>
      <c r="D178" s="29"/>
    </row>
    <row r="179" spans="1:4" s="26" customFormat="1" ht="21.75" customHeight="1" hidden="1">
      <c r="A179" s="88"/>
      <c r="B179" s="83"/>
      <c r="C179" s="83"/>
      <c r="D179" s="29"/>
    </row>
    <row r="180" spans="1:4" s="26" customFormat="1" ht="18.75" hidden="1">
      <c r="A180" s="88"/>
      <c r="B180" s="83"/>
      <c r="C180" s="83"/>
      <c r="D180" s="29"/>
    </row>
    <row r="181" spans="1:8" s="26" customFormat="1" ht="22.5" customHeight="1" hidden="1">
      <c r="A181" s="89"/>
      <c r="B181" s="92" t="s">
        <v>93</v>
      </c>
      <c r="C181" s="92"/>
      <c r="D181" s="60">
        <f>SUM(D173:D180)</f>
        <v>0</v>
      </c>
      <c r="F181" s="28"/>
      <c r="H181" s="28"/>
    </row>
    <row r="182" spans="1:4" s="26" customFormat="1" ht="37.5" customHeight="1">
      <c r="A182" s="79" t="s">
        <v>15</v>
      </c>
      <c r="B182" s="83" t="s">
        <v>111</v>
      </c>
      <c r="C182" s="83"/>
      <c r="D182" s="29">
        <v>2620</v>
      </c>
    </row>
    <row r="183" spans="1:4" s="26" customFormat="1" ht="18" customHeight="1">
      <c r="A183" s="79"/>
      <c r="B183" s="83" t="s">
        <v>112</v>
      </c>
      <c r="C183" s="83"/>
      <c r="D183" s="29">
        <v>4108</v>
      </c>
    </row>
    <row r="184" spans="1:4" s="26" customFormat="1" ht="18" customHeight="1">
      <c r="A184" s="79"/>
      <c r="B184" s="83" t="s">
        <v>115</v>
      </c>
      <c r="C184" s="83"/>
      <c r="D184" s="29">
        <v>1895</v>
      </c>
    </row>
    <row r="185" spans="1:4" s="26" customFormat="1" ht="21" customHeight="1" hidden="1">
      <c r="A185" s="79"/>
      <c r="B185" s="83"/>
      <c r="C185" s="83"/>
      <c r="D185" s="29"/>
    </row>
    <row r="186" spans="1:4" s="26" customFormat="1" ht="22.5" customHeight="1" hidden="1">
      <c r="A186" s="79"/>
      <c r="B186" s="83"/>
      <c r="C186" s="83"/>
      <c r="D186" s="29"/>
    </row>
    <row r="187" spans="1:4" s="26" customFormat="1" ht="22.5" customHeight="1" hidden="1">
      <c r="A187" s="79"/>
      <c r="B187" s="83"/>
      <c r="C187" s="83"/>
      <c r="D187" s="29"/>
    </row>
    <row r="188" spans="1:4" s="26" customFormat="1" ht="22.5" customHeight="1" hidden="1">
      <c r="A188" s="79"/>
      <c r="B188" s="83"/>
      <c r="C188" s="83"/>
      <c r="D188" s="29"/>
    </row>
    <row r="189" spans="1:4" s="26" customFormat="1" ht="22.5" customHeight="1" hidden="1">
      <c r="A189" s="79"/>
      <c r="B189" s="83"/>
      <c r="C189" s="83"/>
      <c r="D189" s="29"/>
    </row>
    <row r="190" spans="1:4" s="26" customFormat="1" ht="12" customHeight="1" hidden="1">
      <c r="A190" s="79"/>
      <c r="B190" s="83"/>
      <c r="C190" s="83"/>
      <c r="D190" s="29"/>
    </row>
    <row r="191" spans="1:4" s="26" customFormat="1" ht="20.25" customHeight="1">
      <c r="A191" s="79"/>
      <c r="B191" s="92" t="s">
        <v>93</v>
      </c>
      <c r="C191" s="92"/>
      <c r="D191" s="24">
        <f>SUM(D182:D190)</f>
        <v>8623</v>
      </c>
    </row>
    <row r="192" spans="1:4" s="26" customFormat="1" ht="21" customHeight="1">
      <c r="A192" s="79" t="s">
        <v>30</v>
      </c>
      <c r="B192" s="83" t="s">
        <v>113</v>
      </c>
      <c r="C192" s="83"/>
      <c r="D192" s="29">
        <v>380</v>
      </c>
    </row>
    <row r="193" spans="1:4" s="26" customFormat="1" ht="18.75">
      <c r="A193" s="79"/>
      <c r="B193" s="83" t="s">
        <v>114</v>
      </c>
      <c r="C193" s="83"/>
      <c r="D193" s="29">
        <v>880.01</v>
      </c>
    </row>
    <row r="194" spans="1:4" s="26" customFormat="1" ht="20.25" customHeight="1">
      <c r="A194" s="79"/>
      <c r="B194" s="83" t="s">
        <v>115</v>
      </c>
      <c r="C194" s="83"/>
      <c r="D194" s="29">
        <v>500</v>
      </c>
    </row>
    <row r="195" spans="1:4" s="26" customFormat="1" ht="18.75" hidden="1">
      <c r="A195" s="79"/>
      <c r="B195" s="83"/>
      <c r="C195" s="83"/>
      <c r="D195" s="29"/>
    </row>
    <row r="196" spans="1:4" s="26" customFormat="1" ht="19.5">
      <c r="A196" s="79"/>
      <c r="B196" s="92" t="s">
        <v>93</v>
      </c>
      <c r="C196" s="92"/>
      <c r="D196" s="24">
        <f>D192+D193+D194+D195</f>
        <v>1760.01</v>
      </c>
    </row>
    <row r="197" spans="1:4" s="26" customFormat="1" ht="18.75">
      <c r="A197" s="79" t="s">
        <v>66</v>
      </c>
      <c r="B197" s="83" t="s">
        <v>116</v>
      </c>
      <c r="C197" s="83"/>
      <c r="D197" s="29">
        <f>6211+1300</f>
        <v>7511</v>
      </c>
    </row>
    <row r="198" spans="1:4" s="26" customFormat="1" ht="21" customHeight="1">
      <c r="A198" s="79"/>
      <c r="B198" s="83" t="s">
        <v>92</v>
      </c>
      <c r="C198" s="83"/>
      <c r="D198" s="29">
        <v>2098</v>
      </c>
    </row>
    <row r="199" spans="1:4" s="26" customFormat="1" ht="18.75" hidden="1">
      <c r="A199" s="79"/>
      <c r="B199" s="83"/>
      <c r="C199" s="83"/>
      <c r="D199" s="29"/>
    </row>
    <row r="200" spans="1:4" s="26" customFormat="1" ht="18.75" hidden="1">
      <c r="A200" s="79"/>
      <c r="B200" s="83"/>
      <c r="C200" s="83"/>
      <c r="D200" s="29"/>
    </row>
    <row r="201" spans="1:6" s="26" customFormat="1" ht="19.5">
      <c r="A201" s="79"/>
      <c r="B201" s="92" t="s">
        <v>93</v>
      </c>
      <c r="C201" s="92"/>
      <c r="D201" s="24">
        <f>D197+D198</f>
        <v>9609</v>
      </c>
      <c r="F201" s="28"/>
    </row>
    <row r="202" spans="1:4" s="26" customFormat="1" ht="23.25" customHeight="1">
      <c r="A202" s="79" t="s">
        <v>45</v>
      </c>
      <c r="B202" s="86" t="s">
        <v>119</v>
      </c>
      <c r="C202" s="86"/>
      <c r="D202" s="29">
        <v>1000</v>
      </c>
    </row>
    <row r="203" spans="1:4" s="26" customFormat="1" ht="27" customHeight="1">
      <c r="A203" s="79"/>
      <c r="B203" s="86" t="s">
        <v>120</v>
      </c>
      <c r="C203" s="86"/>
      <c r="D203" s="29">
        <v>2560</v>
      </c>
    </row>
    <row r="204" spans="1:4" s="26" customFormat="1" ht="21.75" customHeight="1">
      <c r="A204" s="79"/>
      <c r="B204" s="86" t="s">
        <v>121</v>
      </c>
      <c r="C204" s="86"/>
      <c r="D204" s="29">
        <v>17500</v>
      </c>
    </row>
    <row r="205" spans="1:4" s="26" customFormat="1" ht="22.5" customHeight="1">
      <c r="A205" s="79"/>
      <c r="B205" s="83" t="s">
        <v>122</v>
      </c>
      <c r="C205" s="83"/>
      <c r="D205" s="29">
        <v>2450</v>
      </c>
    </row>
    <row r="206" spans="1:4" s="26" customFormat="1" ht="36.75" customHeight="1">
      <c r="A206" s="79"/>
      <c r="B206" s="86" t="s">
        <v>128</v>
      </c>
      <c r="C206" s="86"/>
      <c r="D206" s="29">
        <v>92</v>
      </c>
    </row>
    <row r="207" spans="1:4" s="26" customFormat="1" ht="21" customHeight="1">
      <c r="A207" s="79"/>
      <c r="B207" s="90" t="s">
        <v>129</v>
      </c>
      <c r="C207" s="91"/>
      <c r="D207" s="29">
        <v>2000</v>
      </c>
    </row>
    <row r="208" spans="1:4" s="26" customFormat="1" ht="18.75" hidden="1">
      <c r="A208" s="79"/>
      <c r="B208" s="90"/>
      <c r="C208" s="91"/>
      <c r="D208" s="29"/>
    </row>
    <row r="209" spans="1:4" s="26" customFormat="1" ht="18.75" hidden="1">
      <c r="A209" s="79"/>
      <c r="B209" s="90"/>
      <c r="C209" s="91"/>
      <c r="D209" s="29"/>
    </row>
    <row r="210" spans="1:4" s="26" customFormat="1" ht="18.75" hidden="1">
      <c r="A210" s="79"/>
      <c r="B210" s="90"/>
      <c r="C210" s="91"/>
      <c r="D210" s="29"/>
    </row>
    <row r="211" spans="1:4" s="26" customFormat="1" ht="18.75" hidden="1">
      <c r="A211" s="79"/>
      <c r="B211" s="90"/>
      <c r="C211" s="91"/>
      <c r="D211" s="29"/>
    </row>
    <row r="212" spans="1:4" s="26" customFormat="1" ht="18.75" hidden="1">
      <c r="A212" s="79"/>
      <c r="B212" s="90"/>
      <c r="C212" s="91"/>
      <c r="D212" s="29"/>
    </row>
    <row r="213" spans="1:4" s="26" customFormat="1" ht="22.5" customHeight="1" hidden="1">
      <c r="A213" s="79"/>
      <c r="B213" s="86"/>
      <c r="C213" s="86"/>
      <c r="D213" s="29"/>
    </row>
    <row r="214" spans="1:7" s="26" customFormat="1" ht="20.25" customHeight="1">
      <c r="A214" s="79"/>
      <c r="B214" s="92" t="s">
        <v>93</v>
      </c>
      <c r="C214" s="92"/>
      <c r="D214" s="60">
        <f>SUM(D202:D213)</f>
        <v>25602</v>
      </c>
      <c r="G214" s="28"/>
    </row>
    <row r="215" spans="1:7" s="26" customFormat="1" ht="21" customHeight="1">
      <c r="A215" s="79" t="s">
        <v>64</v>
      </c>
      <c r="B215" s="83" t="s">
        <v>123</v>
      </c>
      <c r="C215" s="83"/>
      <c r="D215" s="29">
        <v>1320</v>
      </c>
      <c r="G215" s="28"/>
    </row>
    <row r="216" spans="1:7" s="26" customFormat="1" ht="25.5" customHeight="1">
      <c r="A216" s="79"/>
      <c r="B216" s="83" t="s">
        <v>124</v>
      </c>
      <c r="C216" s="83"/>
      <c r="D216" s="29">
        <v>73522</v>
      </c>
      <c r="G216" s="28"/>
    </row>
    <row r="217" spans="1:4" s="26" customFormat="1" ht="40.5" customHeight="1">
      <c r="A217" s="79"/>
      <c r="B217" s="83" t="s">
        <v>125</v>
      </c>
      <c r="C217" s="83"/>
      <c r="D217" s="29">
        <v>1006</v>
      </c>
    </row>
    <row r="218" spans="1:4" s="26" customFormat="1" ht="22.5" customHeight="1">
      <c r="A218" s="79"/>
      <c r="B218" s="83" t="s">
        <v>126</v>
      </c>
      <c r="C218" s="83"/>
      <c r="D218" s="29">
        <v>795</v>
      </c>
    </row>
    <row r="219" spans="1:4" s="26" customFormat="1" ht="21" customHeight="1">
      <c r="A219" s="79"/>
      <c r="B219" s="83" t="s">
        <v>127</v>
      </c>
      <c r="C219" s="83"/>
      <c r="D219" s="29">
        <v>8998</v>
      </c>
    </row>
    <row r="220" spans="1:6" s="26" customFormat="1" ht="22.5" customHeight="1">
      <c r="A220" s="79"/>
      <c r="B220" s="92" t="s">
        <v>93</v>
      </c>
      <c r="C220" s="92"/>
      <c r="D220" s="60">
        <f>SUM(D215:D219)</f>
        <v>85641</v>
      </c>
      <c r="F220" s="28"/>
    </row>
    <row r="221" spans="1:4" s="26" customFormat="1" ht="18.75">
      <c r="A221" s="79" t="s">
        <v>12</v>
      </c>
      <c r="B221" s="83" t="s">
        <v>130</v>
      </c>
      <c r="C221" s="83"/>
      <c r="D221" s="29">
        <v>34766</v>
      </c>
    </row>
    <row r="222" spans="1:4" s="26" customFormat="1" ht="21" customHeight="1">
      <c r="A222" s="79"/>
      <c r="B222" s="111" t="s">
        <v>131</v>
      </c>
      <c r="C222" s="111"/>
      <c r="D222" s="29">
        <v>40706.55</v>
      </c>
    </row>
    <row r="223" spans="1:4" s="26" customFormat="1" ht="40.5" customHeight="1">
      <c r="A223" s="79"/>
      <c r="B223" s="83" t="s">
        <v>132</v>
      </c>
      <c r="C223" s="83"/>
      <c r="D223" s="29">
        <v>27495</v>
      </c>
    </row>
    <row r="224" spans="1:4" s="26" customFormat="1" ht="18.75" hidden="1">
      <c r="A224" s="79"/>
      <c r="B224" s="83"/>
      <c r="C224" s="83"/>
      <c r="D224" s="29"/>
    </row>
    <row r="225" spans="1:4" s="26" customFormat="1" ht="24" customHeight="1" hidden="1">
      <c r="A225" s="79"/>
      <c r="B225" s="83"/>
      <c r="C225" s="83"/>
      <c r="D225" s="29"/>
    </row>
    <row r="226" spans="1:4" s="26" customFormat="1" ht="24" customHeight="1" hidden="1">
      <c r="A226" s="79"/>
      <c r="B226" s="93"/>
      <c r="C226" s="94"/>
      <c r="D226" s="29"/>
    </row>
    <row r="227" spans="1:4" s="26" customFormat="1" ht="21" customHeight="1">
      <c r="A227" s="79"/>
      <c r="B227" s="92" t="s">
        <v>93</v>
      </c>
      <c r="C227" s="92"/>
      <c r="D227" s="60">
        <f>D221+D222+D223+D224+D225+D226</f>
        <v>102967.55</v>
      </c>
    </row>
    <row r="228" spans="1:4" s="26" customFormat="1" ht="21" customHeight="1" hidden="1">
      <c r="A228" s="79"/>
      <c r="B228" s="83"/>
      <c r="C228" s="83"/>
      <c r="D228" s="41"/>
    </row>
    <row r="229" spans="1:4" s="26" customFormat="1" ht="18.75" hidden="1">
      <c r="A229" s="79"/>
      <c r="B229" s="83"/>
      <c r="C229" s="83"/>
      <c r="D229" s="29"/>
    </row>
    <row r="230" spans="1:4" s="26" customFormat="1" ht="18.75" hidden="1">
      <c r="A230" s="79"/>
      <c r="B230" s="83"/>
      <c r="C230" s="83"/>
      <c r="D230" s="29"/>
    </row>
    <row r="231" spans="1:4" s="26" customFormat="1" ht="18.75" hidden="1">
      <c r="A231" s="79"/>
      <c r="B231" s="83"/>
      <c r="C231" s="83"/>
      <c r="D231" s="29"/>
    </row>
    <row r="232" spans="1:6" s="26" customFormat="1" ht="19.5" hidden="1">
      <c r="A232" s="79"/>
      <c r="B232" s="92" t="s">
        <v>93</v>
      </c>
      <c r="C232" s="92"/>
      <c r="D232" s="60">
        <f>SUM(D228:D231)</f>
        <v>0</v>
      </c>
      <c r="F232" s="28"/>
    </row>
    <row r="233" spans="1:4" s="26" customFormat="1" ht="18.75" hidden="1">
      <c r="A233" s="95"/>
      <c r="B233" s="83"/>
      <c r="C233" s="83"/>
      <c r="D233" s="29"/>
    </row>
    <row r="234" spans="1:4" s="26" customFormat="1" ht="18.75" hidden="1">
      <c r="A234" s="95"/>
      <c r="B234" s="93"/>
      <c r="C234" s="94"/>
      <c r="D234" s="29"/>
    </row>
    <row r="235" spans="1:4" s="26" customFormat="1" ht="21" customHeight="1" hidden="1">
      <c r="A235" s="95"/>
      <c r="B235" s="93"/>
      <c r="C235" s="94"/>
      <c r="D235" s="29"/>
    </row>
    <row r="236" spans="1:4" s="26" customFormat="1" ht="18.75" hidden="1">
      <c r="A236" s="95"/>
      <c r="B236" s="86"/>
      <c r="C236" s="86"/>
      <c r="D236" s="29"/>
    </row>
    <row r="237" spans="1:4" s="26" customFormat="1" ht="18.75" hidden="1">
      <c r="A237" s="95"/>
      <c r="B237" s="83"/>
      <c r="C237" s="96"/>
      <c r="D237" s="29"/>
    </row>
    <row r="238" spans="1:4" s="26" customFormat="1" ht="22.5" customHeight="1" hidden="1">
      <c r="A238" s="95"/>
      <c r="B238" s="92" t="s">
        <v>93</v>
      </c>
      <c r="C238" s="92"/>
      <c r="D238" s="60">
        <f>SUM(D233:D237)</f>
        <v>0</v>
      </c>
    </row>
    <row r="239" spans="1:6" s="26" customFormat="1" ht="21" customHeight="1" hidden="1">
      <c r="A239" s="79"/>
      <c r="B239" s="83"/>
      <c r="C239" s="83"/>
      <c r="D239" s="29"/>
      <c r="F239" s="28"/>
    </row>
    <row r="240" spans="1:4" s="26" customFormat="1" ht="23.25" customHeight="1" hidden="1">
      <c r="A240" s="79"/>
      <c r="B240" s="83"/>
      <c r="C240" s="83"/>
      <c r="D240" s="29"/>
    </row>
    <row r="241" spans="1:4" s="26" customFormat="1" ht="23.25" customHeight="1" hidden="1">
      <c r="A241" s="79"/>
      <c r="B241" s="93"/>
      <c r="C241" s="94"/>
      <c r="D241" s="29"/>
    </row>
    <row r="242" spans="1:4" s="26" customFormat="1" ht="23.25" customHeight="1" hidden="1">
      <c r="A242" s="79"/>
      <c r="B242" s="93"/>
      <c r="C242" s="94"/>
      <c r="D242" s="29"/>
    </row>
    <row r="243" spans="1:4" s="26" customFormat="1" ht="23.25" customHeight="1" hidden="1">
      <c r="A243" s="79"/>
      <c r="B243" s="93"/>
      <c r="C243" s="94"/>
      <c r="D243" s="29"/>
    </row>
    <row r="244" spans="1:7" s="26" customFormat="1" ht="24.75" customHeight="1" hidden="1">
      <c r="A244" s="79"/>
      <c r="B244" s="92" t="s">
        <v>93</v>
      </c>
      <c r="C244" s="92"/>
      <c r="D244" s="60">
        <f>D239+D240+D241+D242+D243</f>
        <v>0</v>
      </c>
      <c r="G244" s="28"/>
    </row>
    <row r="245" spans="1:4" s="26" customFormat="1" ht="40.5" customHeight="1" hidden="1">
      <c r="A245" s="79" t="s">
        <v>0</v>
      </c>
      <c r="B245" s="83"/>
      <c r="C245" s="83"/>
      <c r="D245" s="29"/>
    </row>
    <row r="246" spans="1:4" s="26" customFormat="1" ht="20.25" customHeight="1" hidden="1">
      <c r="A246" s="79"/>
      <c r="B246" s="83"/>
      <c r="C246" s="83"/>
      <c r="D246" s="29"/>
    </row>
    <row r="247" spans="1:4" s="26" customFormat="1" ht="18.75" hidden="1">
      <c r="A247" s="79"/>
      <c r="B247" s="97"/>
      <c r="C247" s="97"/>
      <c r="D247" s="29"/>
    </row>
    <row r="248" spans="1:4" s="26" customFormat="1" ht="18.75" hidden="1">
      <c r="A248" s="79"/>
      <c r="B248" s="97"/>
      <c r="C248" s="98"/>
      <c r="D248" s="29"/>
    </row>
    <row r="249" spans="1:4" s="26" customFormat="1" ht="18.75" hidden="1">
      <c r="A249" s="79"/>
      <c r="B249" s="97"/>
      <c r="C249" s="98"/>
      <c r="D249" s="29"/>
    </row>
    <row r="250" spans="1:4" s="26" customFormat="1" ht="20.25" customHeight="1" hidden="1">
      <c r="A250" s="79"/>
      <c r="B250" s="99" t="s">
        <v>93</v>
      </c>
      <c r="C250" s="99"/>
      <c r="D250" s="60">
        <f>SUM(D245:D249)</f>
        <v>0</v>
      </c>
    </row>
    <row r="251" spans="1:4" s="26" customFormat="1" ht="18.75" hidden="1">
      <c r="A251" s="79" t="s">
        <v>15</v>
      </c>
      <c r="B251" s="83"/>
      <c r="C251" s="83"/>
      <c r="D251" s="29"/>
    </row>
    <row r="252" spans="1:4" s="26" customFormat="1" ht="18.75" customHeight="1" hidden="1">
      <c r="A252" s="79"/>
      <c r="B252" s="83"/>
      <c r="C252" s="83"/>
      <c r="D252" s="29"/>
    </row>
    <row r="253" spans="1:4" s="26" customFormat="1" ht="18.75" hidden="1">
      <c r="A253" s="79"/>
      <c r="B253" s="83"/>
      <c r="C253" s="83"/>
      <c r="D253" s="29"/>
    </row>
    <row r="254" spans="1:4" s="26" customFormat="1" ht="27.75" customHeight="1" hidden="1">
      <c r="A254" s="79"/>
      <c r="B254" s="83"/>
      <c r="C254" s="83"/>
      <c r="D254" s="29"/>
    </row>
    <row r="255" spans="1:4" s="26" customFormat="1" ht="27" customHeight="1" hidden="1">
      <c r="A255" s="79"/>
      <c r="B255" s="83"/>
      <c r="C255" s="83"/>
      <c r="D255" s="29"/>
    </row>
    <row r="256" spans="1:4" s="26" customFormat="1" ht="18.75" hidden="1">
      <c r="A256" s="79"/>
      <c r="B256" s="83"/>
      <c r="C256" s="83"/>
      <c r="D256" s="29"/>
    </row>
    <row r="257" spans="1:4" s="26" customFormat="1" ht="18.75" hidden="1">
      <c r="A257" s="79"/>
      <c r="B257" s="83"/>
      <c r="C257" s="83"/>
      <c r="D257" s="29"/>
    </row>
    <row r="258" spans="1:4" s="26" customFormat="1" ht="18.75" hidden="1">
      <c r="A258" s="79"/>
      <c r="B258" s="83"/>
      <c r="C258" s="83"/>
      <c r="D258" s="29"/>
    </row>
    <row r="259" spans="1:4" s="26" customFormat="1" ht="18.75" hidden="1">
      <c r="A259" s="79"/>
      <c r="B259" s="83"/>
      <c r="C259" s="83"/>
      <c r="D259" s="29"/>
    </row>
    <row r="260" spans="1:4" s="26" customFormat="1" ht="18.75" hidden="1">
      <c r="A260" s="79"/>
      <c r="B260" s="83"/>
      <c r="C260" s="83"/>
      <c r="D260" s="29"/>
    </row>
    <row r="261" spans="1:4" s="26" customFormat="1" ht="18.75" hidden="1">
      <c r="A261" s="79"/>
      <c r="B261" s="83"/>
      <c r="C261" s="83"/>
      <c r="D261" s="29"/>
    </row>
    <row r="262" spans="1:4" s="26" customFormat="1" ht="19.5" customHeight="1" hidden="1">
      <c r="A262" s="79"/>
      <c r="B262" s="92" t="s">
        <v>93</v>
      </c>
      <c r="C262" s="92"/>
      <c r="D262" s="60">
        <f>SUM(D251:E261)</f>
        <v>0</v>
      </c>
    </row>
    <row r="263" spans="1:4" s="26" customFormat="1" ht="18.75" hidden="1">
      <c r="A263" s="79" t="s">
        <v>65</v>
      </c>
      <c r="B263" s="83"/>
      <c r="C263" s="83"/>
      <c r="D263" s="29"/>
    </row>
    <row r="264" spans="1:4" s="26" customFormat="1" ht="18.75" hidden="1">
      <c r="A264" s="79"/>
      <c r="B264" s="97"/>
      <c r="C264" s="97"/>
      <c r="D264" s="29"/>
    </row>
    <row r="265" spans="1:4" s="26" customFormat="1" ht="27" customHeight="1" hidden="1">
      <c r="A265" s="79"/>
      <c r="B265" s="97"/>
      <c r="C265" s="97"/>
      <c r="D265" s="29"/>
    </row>
    <row r="266" spans="1:4" s="26" customFormat="1" ht="39.75" customHeight="1" hidden="1">
      <c r="A266" s="79"/>
      <c r="B266" s="97"/>
      <c r="C266" s="97"/>
      <c r="D266" s="29"/>
    </row>
    <row r="267" spans="1:4" s="26" customFormat="1" ht="26.25" customHeight="1" hidden="1">
      <c r="A267" s="79"/>
      <c r="B267" s="100" t="s">
        <v>93</v>
      </c>
      <c r="C267" s="101"/>
      <c r="D267" s="60">
        <f>SUM(D263:D266)</f>
        <v>0</v>
      </c>
    </row>
    <row r="268" spans="1:4" s="26" customFormat="1" ht="16.5" customHeight="1" hidden="1">
      <c r="A268" s="87" t="s">
        <v>60</v>
      </c>
      <c r="B268" s="83"/>
      <c r="C268" s="83"/>
      <c r="D268" s="29"/>
    </row>
    <row r="269" spans="1:4" s="26" customFormat="1" ht="26.25" customHeight="1" hidden="1">
      <c r="A269" s="88"/>
      <c r="B269" s="93"/>
      <c r="C269" s="94"/>
      <c r="D269" s="29"/>
    </row>
    <row r="270" spans="1:4" s="26" customFormat="1" ht="20.25" customHeight="1" hidden="1">
      <c r="A270" s="88"/>
      <c r="B270" s="93"/>
      <c r="C270" s="94"/>
      <c r="D270" s="29"/>
    </row>
    <row r="271" spans="1:4" s="26" customFormat="1" ht="20.25" customHeight="1" hidden="1">
      <c r="A271" s="88"/>
      <c r="B271" s="93"/>
      <c r="C271" s="94"/>
      <c r="D271" s="29"/>
    </row>
    <row r="272" spans="1:4" s="26" customFormat="1" ht="22.5" customHeight="1" hidden="1">
      <c r="A272" s="88"/>
      <c r="B272" s="93"/>
      <c r="C272" s="94"/>
      <c r="D272" s="29"/>
    </row>
    <row r="273" spans="1:4" s="26" customFormat="1" ht="31.5" customHeight="1" hidden="1">
      <c r="A273" s="88"/>
      <c r="B273" s="83"/>
      <c r="C273" s="83"/>
      <c r="D273" s="29"/>
    </row>
    <row r="274" spans="1:4" s="26" customFormat="1" ht="81" customHeight="1" hidden="1">
      <c r="A274" s="89"/>
      <c r="B274" s="92" t="s">
        <v>93</v>
      </c>
      <c r="C274" s="92"/>
      <c r="D274" s="60">
        <f>SUM(D268:D273)</f>
        <v>0</v>
      </c>
    </row>
    <row r="275" spans="1:4" s="26" customFormat="1" ht="18.75" hidden="1">
      <c r="A275" s="87" t="s">
        <v>63</v>
      </c>
      <c r="B275" s="102"/>
      <c r="C275" s="103"/>
      <c r="D275" s="29"/>
    </row>
    <row r="276" spans="1:4" s="26" customFormat="1" ht="48" customHeight="1" hidden="1">
      <c r="A276" s="88"/>
      <c r="B276" s="83"/>
      <c r="C276" s="83"/>
      <c r="D276" s="29"/>
    </row>
    <row r="277" spans="1:4" s="26" customFormat="1" ht="2.25" customHeight="1" hidden="1">
      <c r="A277" s="88"/>
      <c r="D277" s="29"/>
    </row>
    <row r="278" spans="1:4" s="26" customFormat="1" ht="40.5" customHeight="1" hidden="1">
      <c r="A278" s="88"/>
      <c r="B278" s="83"/>
      <c r="C278" s="83"/>
      <c r="D278" s="29"/>
    </row>
    <row r="279" spans="1:4" s="26" customFormat="1" ht="18.75" hidden="1">
      <c r="A279" s="88"/>
      <c r="B279" s="83"/>
      <c r="C279" s="83"/>
      <c r="D279" s="29"/>
    </row>
    <row r="280" spans="1:4" s="26" customFormat="1" ht="18.75" hidden="1">
      <c r="A280" s="88"/>
      <c r="B280" s="83"/>
      <c r="C280" s="83"/>
      <c r="D280" s="29"/>
    </row>
    <row r="281" spans="1:4" s="26" customFormat="1" ht="16.5" customHeight="1" hidden="1">
      <c r="A281" s="88"/>
      <c r="B281" s="83"/>
      <c r="C281" s="83"/>
      <c r="D281" s="29"/>
    </row>
    <row r="282" spans="1:4" s="26" customFormat="1" ht="17.25" customHeight="1" hidden="1">
      <c r="A282" s="88"/>
      <c r="B282" s="83"/>
      <c r="C282" s="83"/>
      <c r="D282" s="29"/>
    </row>
    <row r="283" spans="1:4" s="26" customFormat="1" ht="18.75" hidden="1">
      <c r="A283" s="88"/>
      <c r="B283" s="93"/>
      <c r="C283" s="94"/>
      <c r="D283" s="29"/>
    </row>
    <row r="284" spans="1:4" s="26" customFormat="1" ht="21" customHeight="1" hidden="1">
      <c r="A284" s="88"/>
      <c r="B284" s="93"/>
      <c r="C284" s="94"/>
      <c r="D284" s="29"/>
    </row>
    <row r="285" s="26" customFormat="1" ht="18" customHeight="1" hidden="1">
      <c r="A285" s="88"/>
    </row>
    <row r="286" s="26" customFormat="1" ht="22.5" customHeight="1" hidden="1">
      <c r="A286" s="88"/>
    </row>
    <row r="287" s="26" customFormat="1" ht="22.5" customHeight="1" hidden="1">
      <c r="A287" s="88"/>
    </row>
    <row r="288" spans="1:4" s="26" customFormat="1" ht="30" customHeight="1" hidden="1">
      <c r="A288" s="89"/>
      <c r="B288" s="104"/>
      <c r="C288" s="105"/>
      <c r="D288" s="72"/>
    </row>
    <row r="289" spans="1:4" s="26" customFormat="1" ht="19.5" hidden="1">
      <c r="A289" s="21"/>
      <c r="B289" s="92" t="s">
        <v>93</v>
      </c>
      <c r="C289" s="92"/>
      <c r="D289" s="60">
        <f>D275+D276+D277+D278+D279+D280+D282+D283+D284+D288</f>
        <v>0</v>
      </c>
    </row>
    <row r="290" spans="1:4" s="26" customFormat="1" ht="21.75" customHeight="1" hidden="1">
      <c r="A290" s="87"/>
      <c r="B290" s="83"/>
      <c r="C290" s="83"/>
      <c r="D290" s="73"/>
    </row>
    <row r="291" spans="1:4" s="26" customFormat="1" ht="18.75" hidden="1">
      <c r="A291" s="88"/>
      <c r="B291" s="83"/>
      <c r="C291" s="83"/>
      <c r="D291" s="73"/>
    </row>
    <row r="292" spans="1:4" s="26" customFormat="1" ht="18.75" hidden="1">
      <c r="A292" s="88"/>
      <c r="B292" s="106"/>
      <c r="C292" s="106"/>
      <c r="D292" s="73"/>
    </row>
    <row r="293" spans="1:4" s="26" customFormat="1" ht="42" customHeight="1" hidden="1">
      <c r="A293" s="88"/>
      <c r="B293" s="106"/>
      <c r="C293" s="106"/>
      <c r="D293" s="73"/>
    </row>
    <row r="294" spans="1:4" s="26" customFormat="1" ht="18.75" hidden="1">
      <c r="A294" s="88"/>
      <c r="B294" s="106"/>
      <c r="C294" s="106"/>
      <c r="D294" s="73"/>
    </row>
    <row r="295" spans="1:4" s="26" customFormat="1" ht="18.75" hidden="1">
      <c r="A295" s="88"/>
      <c r="B295" s="106"/>
      <c r="C295" s="106"/>
      <c r="D295" s="73"/>
    </row>
    <row r="296" spans="1:4" s="26" customFormat="1" ht="18.75" hidden="1">
      <c r="A296" s="88"/>
      <c r="B296" s="106"/>
      <c r="C296" s="106"/>
      <c r="D296" s="73"/>
    </row>
    <row r="297" spans="1:4" s="26" customFormat="1" ht="18.75" customHeight="1" hidden="1">
      <c r="A297" s="88"/>
      <c r="B297" s="106"/>
      <c r="C297" s="106"/>
      <c r="D297" s="29"/>
    </row>
    <row r="298" spans="1:4" s="26" customFormat="1" ht="22.5" customHeight="1" hidden="1">
      <c r="A298" s="88"/>
      <c r="B298" s="106"/>
      <c r="C298" s="106"/>
      <c r="D298" s="29"/>
    </row>
    <row r="299" spans="1:4" s="26" customFormat="1" ht="15" customHeight="1" hidden="1">
      <c r="A299" s="88"/>
      <c r="B299" s="106"/>
      <c r="C299" s="106"/>
      <c r="D299" s="29"/>
    </row>
    <row r="300" spans="1:4" s="26" customFormat="1" ht="18.75" customHeight="1" hidden="1">
      <c r="A300" s="88"/>
      <c r="B300" s="106"/>
      <c r="C300" s="106"/>
      <c r="D300" s="29"/>
    </row>
    <row r="301" spans="1:4" s="26" customFormat="1" ht="18.75" customHeight="1" hidden="1">
      <c r="A301" s="88"/>
      <c r="B301" s="106"/>
      <c r="C301" s="106"/>
      <c r="D301" s="29"/>
    </row>
    <row r="302" spans="1:4" s="26" customFormat="1" ht="20.25" customHeight="1" hidden="1">
      <c r="A302" s="89"/>
      <c r="B302" s="92" t="s">
        <v>93</v>
      </c>
      <c r="C302" s="92"/>
      <c r="D302" s="60">
        <f>SUM(D290:D301)</f>
        <v>0</v>
      </c>
    </row>
    <row r="303" spans="1:7" s="26" customFormat="1" ht="24.75" customHeight="1">
      <c r="A303" s="21"/>
      <c r="B303" s="107" t="s">
        <v>19</v>
      </c>
      <c r="C303" s="107"/>
      <c r="D303" s="24">
        <f>D161+D13</f>
        <v>552620.42</v>
      </c>
      <c r="E303" s="27"/>
      <c r="F303" s="28"/>
      <c r="G303" s="28"/>
    </row>
    <row r="304" spans="1:7" s="26" customFormat="1" ht="18" customHeight="1">
      <c r="A304" s="71"/>
      <c r="B304" s="108" t="s">
        <v>58</v>
      </c>
      <c r="C304" s="108"/>
      <c r="D304" s="24">
        <f>SUM(D305:E312)</f>
        <v>0</v>
      </c>
      <c r="E304" s="27"/>
      <c r="G304" s="28"/>
    </row>
    <row r="305" spans="1:7" s="26" customFormat="1" ht="18" customHeight="1" hidden="1">
      <c r="A305" s="87"/>
      <c r="B305" s="83"/>
      <c r="C305" s="83"/>
      <c r="D305" s="29"/>
      <c r="E305" s="27"/>
      <c r="G305" s="28"/>
    </row>
    <row r="306" spans="1:5" s="26" customFormat="1" ht="18.75" hidden="1">
      <c r="A306" s="88"/>
      <c r="B306" s="83"/>
      <c r="C306" s="83"/>
      <c r="D306" s="29"/>
      <c r="E306" s="27"/>
    </row>
    <row r="307" spans="1:5" s="26" customFormat="1" ht="18.75" hidden="1">
      <c r="A307" s="88"/>
      <c r="B307" s="83"/>
      <c r="C307" s="83"/>
      <c r="D307" s="29"/>
      <c r="E307" s="68"/>
    </row>
    <row r="308" spans="1:5" s="26" customFormat="1" ht="18.75" hidden="1">
      <c r="A308" s="89"/>
      <c r="B308" s="83"/>
      <c r="C308" s="83"/>
      <c r="D308" s="74"/>
      <c r="E308" s="68"/>
    </row>
    <row r="309" spans="1:4" s="26" customFormat="1" ht="18.75" hidden="1">
      <c r="A309" s="21"/>
      <c r="B309" s="83"/>
      <c r="C309" s="83"/>
      <c r="D309" s="29"/>
    </row>
    <row r="310" spans="1:4" s="26" customFormat="1" ht="18.75" hidden="1">
      <c r="A310" s="87"/>
      <c r="B310" s="83"/>
      <c r="C310" s="83"/>
      <c r="D310" s="29"/>
    </row>
    <row r="311" spans="1:4" s="26" customFormat="1" ht="18.75" hidden="1">
      <c r="A311" s="89"/>
      <c r="B311" s="83"/>
      <c r="C311" s="83"/>
      <c r="D311" s="29"/>
    </row>
    <row r="312" spans="1:4" s="26" customFormat="1" ht="18.75" hidden="1">
      <c r="A312" s="50"/>
      <c r="B312" s="83"/>
      <c r="C312" s="83"/>
      <c r="D312" s="29"/>
    </row>
    <row r="313" spans="1:7" s="26" customFormat="1" ht="18.75">
      <c r="A313" s="50"/>
      <c r="B313" s="79" t="s">
        <v>95</v>
      </c>
      <c r="C313" s="79"/>
      <c r="D313" s="24">
        <f>D303+D304</f>
        <v>552620.42</v>
      </c>
      <c r="F313" s="28"/>
      <c r="G313" s="28"/>
    </row>
    <row r="314" spans="1:4" s="26" customFormat="1" ht="18.75" customHeight="1">
      <c r="A314" s="50"/>
      <c r="B314" s="107"/>
      <c r="C314" s="109"/>
      <c r="D314" s="21"/>
    </row>
    <row r="315" spans="1:4" s="26" customFormat="1" ht="18.75" customHeight="1">
      <c r="A315" s="50"/>
      <c r="B315" s="83"/>
      <c r="C315" s="83"/>
      <c r="D315" s="29"/>
    </row>
    <row r="316" spans="1:4" s="64" customFormat="1" ht="21" customHeight="1">
      <c r="A316" s="62"/>
      <c r="B316" s="110" t="s">
        <v>97</v>
      </c>
      <c r="C316" s="110"/>
      <c r="D316" s="63">
        <f>D11-D303-D304</f>
        <v>3665074.2700000005</v>
      </c>
    </row>
    <row r="317" spans="1:4" s="26" customFormat="1" ht="18.75">
      <c r="A317" s="50"/>
      <c r="B317" s="93"/>
      <c r="C317" s="94"/>
      <c r="D317" s="29"/>
    </row>
    <row r="318" spans="1:5" s="26" customFormat="1" ht="22.5" customHeight="1">
      <c r="A318" s="50"/>
      <c r="B318" s="107" t="s">
        <v>87</v>
      </c>
      <c r="C318" s="107"/>
      <c r="D318" s="24">
        <f>D317+D319+D320+D321+D322+D323+D325+D327+D328</f>
        <v>0</v>
      </c>
      <c r="E318" s="27"/>
    </row>
    <row r="319" spans="1:5" s="26" customFormat="1" ht="18.75">
      <c r="A319" s="21"/>
      <c r="B319" s="93"/>
      <c r="C319" s="94"/>
      <c r="D319" s="29"/>
      <c r="E319" s="27"/>
    </row>
    <row r="320" spans="1:5" s="26" customFormat="1" ht="44.25" customHeight="1">
      <c r="A320" s="58"/>
      <c r="B320" s="93"/>
      <c r="C320" s="94"/>
      <c r="D320" s="29"/>
      <c r="E320" s="27"/>
    </row>
    <row r="321" spans="1:5" s="26" customFormat="1" ht="19.5" customHeight="1">
      <c r="A321" s="50"/>
      <c r="B321" s="83"/>
      <c r="C321" s="83"/>
      <c r="D321" s="29"/>
      <c r="E321" s="27"/>
    </row>
    <row r="322" spans="1:5" s="26" customFormat="1" ht="15.75" customHeight="1">
      <c r="A322" s="107"/>
      <c r="B322" s="83"/>
      <c r="C322" s="83"/>
      <c r="D322" s="29"/>
      <c r="E322" s="27"/>
    </row>
    <row r="323" spans="1:5" s="26" customFormat="1" ht="15.75" customHeight="1">
      <c r="A323" s="107"/>
      <c r="B323" s="83"/>
      <c r="C323" s="83"/>
      <c r="D323" s="29"/>
      <c r="E323" s="27"/>
    </row>
    <row r="324" spans="1:5" s="26" customFormat="1" ht="15.75" customHeight="1">
      <c r="A324" s="107"/>
      <c r="B324" s="83"/>
      <c r="C324" s="83"/>
      <c r="D324" s="29"/>
      <c r="E324" s="27"/>
    </row>
    <row r="325" spans="1:5" s="26" customFormat="1" ht="15.75" customHeight="1">
      <c r="A325" s="107"/>
      <c r="B325" s="66"/>
      <c r="C325" s="66"/>
      <c r="D325" s="29"/>
      <c r="E325" s="27"/>
    </row>
    <row r="326" spans="1:5" s="26" customFormat="1" ht="15.75" customHeight="1">
      <c r="A326" s="66"/>
      <c r="B326" s="21"/>
      <c r="C326" s="21"/>
      <c r="D326" s="67"/>
      <c r="E326" s="27"/>
    </row>
    <row r="327" spans="1:4" ht="15.75" customHeight="1">
      <c r="A327" s="66"/>
      <c r="B327" s="102"/>
      <c r="C327" s="103"/>
      <c r="D327" s="67"/>
    </row>
    <row r="328" spans="1:4" ht="15.75" customHeight="1">
      <c r="A328" s="21"/>
      <c r="B328" s="93"/>
      <c r="C328" s="94"/>
      <c r="D328" s="67"/>
    </row>
    <row r="329" spans="1:8" s="30" customFormat="1" ht="18.75">
      <c r="A329" s="66"/>
      <c r="B329" s="93"/>
      <c r="C329" s="94"/>
      <c r="D329" s="67"/>
      <c r="F329" s="22"/>
      <c r="G329" s="22"/>
      <c r="H329" s="22"/>
    </row>
    <row r="330" spans="1:8" s="30" customFormat="1" ht="18.75">
      <c r="A330" s="66"/>
      <c r="B330" s="66"/>
      <c r="C330" s="66"/>
      <c r="D330" s="67"/>
      <c r="F330" s="22"/>
      <c r="G330" s="22"/>
      <c r="H330" s="22"/>
    </row>
    <row r="331" spans="1:8" s="30" customFormat="1" ht="18.75">
      <c r="A331" s="66"/>
      <c r="B331" s="66"/>
      <c r="C331" s="66"/>
      <c r="D331" s="67"/>
      <c r="F331" s="22"/>
      <c r="G331" s="22"/>
      <c r="H331" s="22"/>
    </row>
    <row r="332" spans="1:8" s="30" customFormat="1" ht="18.75">
      <c r="A332" s="21"/>
      <c r="B332" s="93"/>
      <c r="C332" s="94"/>
      <c r="D332" s="67"/>
      <c r="F332" s="22"/>
      <c r="G332" s="22"/>
      <c r="H332" s="22"/>
    </row>
  </sheetData>
  <sheetProtection sheet="1"/>
  <mergeCells count="225">
    <mergeCell ref="A1:E1"/>
    <mergeCell ref="A2:D2"/>
    <mergeCell ref="A4:C4"/>
    <mergeCell ref="A5:C5"/>
    <mergeCell ref="A6:C6"/>
    <mergeCell ref="A7:C7"/>
    <mergeCell ref="A8:C8"/>
    <mergeCell ref="A9:C9"/>
    <mergeCell ref="A10:C10"/>
    <mergeCell ref="A11:C11"/>
    <mergeCell ref="A12:D12"/>
    <mergeCell ref="B13:C13"/>
    <mergeCell ref="B14:C1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71:C71"/>
    <mergeCell ref="B93:C93"/>
    <mergeCell ref="B114:C114"/>
    <mergeCell ref="B133:C133"/>
    <mergeCell ref="B152:C152"/>
    <mergeCell ref="A154:A159"/>
    <mergeCell ref="B154:C154"/>
    <mergeCell ref="B155:C155"/>
    <mergeCell ref="B156:C156"/>
    <mergeCell ref="B157:C157"/>
    <mergeCell ref="B158:C158"/>
    <mergeCell ref="B159:C159"/>
    <mergeCell ref="B161:C161"/>
    <mergeCell ref="A162:A172"/>
    <mergeCell ref="B162:C162"/>
    <mergeCell ref="B163:C163"/>
    <mergeCell ref="B164:C164"/>
    <mergeCell ref="B165:C165"/>
    <mergeCell ref="B166:C166"/>
    <mergeCell ref="B167:C167"/>
    <mergeCell ref="B168:C168"/>
    <mergeCell ref="B169:C169"/>
    <mergeCell ref="B170:C170"/>
    <mergeCell ref="B171:C171"/>
    <mergeCell ref="B172:C172"/>
    <mergeCell ref="A173:A181"/>
    <mergeCell ref="B173:C173"/>
    <mergeCell ref="B174:C174"/>
    <mergeCell ref="B175:C175"/>
    <mergeCell ref="B176:C176"/>
    <mergeCell ref="B177:C177"/>
    <mergeCell ref="B178:C178"/>
    <mergeCell ref="B179:C179"/>
    <mergeCell ref="B180:C180"/>
    <mergeCell ref="B181:C181"/>
    <mergeCell ref="A182:A191"/>
    <mergeCell ref="B182:C182"/>
    <mergeCell ref="B183:C183"/>
    <mergeCell ref="B184:C184"/>
    <mergeCell ref="B185:C185"/>
    <mergeCell ref="B186:C186"/>
    <mergeCell ref="B187:C187"/>
    <mergeCell ref="B188:C188"/>
    <mergeCell ref="B189:C189"/>
    <mergeCell ref="B190:C190"/>
    <mergeCell ref="B191:C191"/>
    <mergeCell ref="A192:A196"/>
    <mergeCell ref="B192:C192"/>
    <mergeCell ref="B193:C193"/>
    <mergeCell ref="B194:C194"/>
    <mergeCell ref="B195:C195"/>
    <mergeCell ref="B196:C196"/>
    <mergeCell ref="A197:A201"/>
    <mergeCell ref="B197:C197"/>
    <mergeCell ref="B198:C198"/>
    <mergeCell ref="B199:C199"/>
    <mergeCell ref="B200:C200"/>
    <mergeCell ref="B201:C201"/>
    <mergeCell ref="A202:A214"/>
    <mergeCell ref="B202:C202"/>
    <mergeCell ref="B203:C203"/>
    <mergeCell ref="B204:C204"/>
    <mergeCell ref="B205:C205"/>
    <mergeCell ref="B206:C206"/>
    <mergeCell ref="B207:C207"/>
    <mergeCell ref="B208:C208"/>
    <mergeCell ref="B209:C209"/>
    <mergeCell ref="B210:C210"/>
    <mergeCell ref="B211:C211"/>
    <mergeCell ref="B212:C212"/>
    <mergeCell ref="B213:C213"/>
    <mergeCell ref="B214:C214"/>
    <mergeCell ref="A215:A220"/>
    <mergeCell ref="B215:C215"/>
    <mergeCell ref="B216:C216"/>
    <mergeCell ref="B217:C217"/>
    <mergeCell ref="B219:C219"/>
    <mergeCell ref="B220:C220"/>
    <mergeCell ref="A221:A227"/>
    <mergeCell ref="B221:C221"/>
    <mergeCell ref="B222:C222"/>
    <mergeCell ref="B223:C223"/>
    <mergeCell ref="B224:C224"/>
    <mergeCell ref="B225:C225"/>
    <mergeCell ref="B226:C226"/>
    <mergeCell ref="B227:C227"/>
    <mergeCell ref="A228:A232"/>
    <mergeCell ref="B228:C228"/>
    <mergeCell ref="B229:C229"/>
    <mergeCell ref="B230:C230"/>
    <mergeCell ref="B231:C231"/>
    <mergeCell ref="B232:C232"/>
    <mergeCell ref="A233:A238"/>
    <mergeCell ref="B233:C233"/>
    <mergeCell ref="B234:C234"/>
    <mergeCell ref="B235:C235"/>
    <mergeCell ref="B236:C236"/>
    <mergeCell ref="B237:C237"/>
    <mergeCell ref="B238:C238"/>
    <mergeCell ref="A239:A244"/>
    <mergeCell ref="B239:C239"/>
    <mergeCell ref="B240:C240"/>
    <mergeCell ref="B241:C241"/>
    <mergeCell ref="B242:C242"/>
    <mergeCell ref="B243:C243"/>
    <mergeCell ref="B244:C244"/>
    <mergeCell ref="B257:C257"/>
    <mergeCell ref="B258:C258"/>
    <mergeCell ref="B259:C259"/>
    <mergeCell ref="A245:A250"/>
    <mergeCell ref="B245:C245"/>
    <mergeCell ref="B246:C246"/>
    <mergeCell ref="B247:C247"/>
    <mergeCell ref="B248:C248"/>
    <mergeCell ref="B249:C249"/>
    <mergeCell ref="B250:C250"/>
    <mergeCell ref="B251:C251"/>
    <mergeCell ref="B252:C252"/>
    <mergeCell ref="B253:C253"/>
    <mergeCell ref="B254:C254"/>
    <mergeCell ref="B255:C255"/>
    <mergeCell ref="B256:C256"/>
    <mergeCell ref="B260:C260"/>
    <mergeCell ref="B261:C261"/>
    <mergeCell ref="B262:C262"/>
    <mergeCell ref="A263:A267"/>
    <mergeCell ref="B263:C263"/>
    <mergeCell ref="B264:C264"/>
    <mergeCell ref="B265:C265"/>
    <mergeCell ref="B266:C266"/>
    <mergeCell ref="B267:C267"/>
    <mergeCell ref="A251:A262"/>
    <mergeCell ref="A268:A274"/>
    <mergeCell ref="B268:C268"/>
    <mergeCell ref="B269:C269"/>
    <mergeCell ref="B270:C270"/>
    <mergeCell ref="B271:C271"/>
    <mergeCell ref="B272:C272"/>
    <mergeCell ref="B273:C273"/>
    <mergeCell ref="B274:C274"/>
    <mergeCell ref="A275:A288"/>
    <mergeCell ref="B275:C275"/>
    <mergeCell ref="B276:C276"/>
    <mergeCell ref="B278:C278"/>
    <mergeCell ref="B279:C279"/>
    <mergeCell ref="B280:C280"/>
    <mergeCell ref="B281:C281"/>
    <mergeCell ref="B282:C282"/>
    <mergeCell ref="B283:C283"/>
    <mergeCell ref="B284:C284"/>
    <mergeCell ref="B288:C288"/>
    <mergeCell ref="B289:C289"/>
    <mergeCell ref="A290:A302"/>
    <mergeCell ref="B290:C290"/>
    <mergeCell ref="B291:C291"/>
    <mergeCell ref="B292:C292"/>
    <mergeCell ref="B293:C293"/>
    <mergeCell ref="B294:C294"/>
    <mergeCell ref="B295:C295"/>
    <mergeCell ref="B296:C296"/>
    <mergeCell ref="B297:C297"/>
    <mergeCell ref="B298:C298"/>
    <mergeCell ref="B299:C299"/>
    <mergeCell ref="B300:C300"/>
    <mergeCell ref="B301:C301"/>
    <mergeCell ref="B302:C302"/>
    <mergeCell ref="A310:A311"/>
    <mergeCell ref="B310:C310"/>
    <mergeCell ref="B311:C311"/>
    <mergeCell ref="B312:C312"/>
    <mergeCell ref="B313:C313"/>
    <mergeCell ref="B303:C303"/>
    <mergeCell ref="B304:C304"/>
    <mergeCell ref="A305:A308"/>
    <mergeCell ref="B305:C305"/>
    <mergeCell ref="B306:C306"/>
    <mergeCell ref="A322:A325"/>
    <mergeCell ref="B322:C322"/>
    <mergeCell ref="B323:C323"/>
    <mergeCell ref="B324:C324"/>
    <mergeCell ref="B314:C314"/>
    <mergeCell ref="B315:C315"/>
    <mergeCell ref="B316:C316"/>
    <mergeCell ref="B317:C317"/>
    <mergeCell ref="B318:C318"/>
    <mergeCell ref="B319:C319"/>
    <mergeCell ref="B327:C327"/>
    <mergeCell ref="B328:C328"/>
    <mergeCell ref="B329:C329"/>
    <mergeCell ref="B332:C332"/>
    <mergeCell ref="B218:C218"/>
    <mergeCell ref="B320:C320"/>
    <mergeCell ref="B321:C321"/>
    <mergeCell ref="B309:C309"/>
    <mergeCell ref="B307:C307"/>
    <mergeCell ref="B308:C308"/>
  </mergeCells>
  <printOptions horizontalCentered="1"/>
  <pageMargins left="0.4330708661417323" right="0" top="0.5511811023622047" bottom="0.31496062992125984" header="0.4330708661417323" footer="0.5118110236220472"/>
  <pageSetup fitToHeight="2" fitToWidth="1" horizontalDpi="600" verticalDpi="600" orientation="portrait" paperSize="9" scale="65" r:id="rId1"/>
  <rowBreaks count="1" manualBreakCount="1">
    <brk id="289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Server-new</cp:lastModifiedBy>
  <cp:lastPrinted>2021-11-24T07:10:06Z</cp:lastPrinted>
  <dcterms:created xsi:type="dcterms:W3CDTF">2015-05-15T06:08:32Z</dcterms:created>
  <dcterms:modified xsi:type="dcterms:W3CDTF">2021-11-24T07:39:30Z</dcterms:modified>
  <cp:category/>
  <cp:version/>
  <cp:contentType/>
  <cp:contentStatus/>
</cp:coreProperties>
</file>