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510" windowHeight="11025" tabRatio="895" firstSheet="1" activeTab="1"/>
  </bookViews>
  <sheets>
    <sheet name="26.01.2018 " sheetId="1" state="hidden" r:id="rId1"/>
    <sheet name="22.11.2021" sheetId="2" r:id="rId2"/>
  </sheets>
  <definedNames>
    <definedName name="_xlnm.Print_Area" localSheetId="1">'22.11.2021'!$A$1:$E$316</definedName>
    <definedName name="_xlnm.Print_Area" localSheetId="0">'26.01.2018 '!$A$1:$D$54</definedName>
  </definedNames>
  <calcPr fullCalcOnLoad="1"/>
</workbook>
</file>

<file path=xl/sharedStrings.xml><?xml version="1.0" encoding="utf-8"?>
<sst xmlns="http://schemas.openxmlformats.org/spreadsheetml/2006/main" count="274" uniqueCount="130">
  <si>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</si>
  <si>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</si>
  <si>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</si>
  <si>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</si>
  <si>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</si>
  <si>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</si>
  <si>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</si>
  <si>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</si>
  <si>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</si>
  <si>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</si>
  <si>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</si>
  <si>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</si>
  <si>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</si>
  <si>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</si>
  <si>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</si>
  <si>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</si>
  <si>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</si>
  <si>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</si>
  <si>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</si>
  <si>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</si>
  <si>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</si>
  <si>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</si>
  <si>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</si>
  <si>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</si>
  <si>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</si>
  <si>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</si>
  <si>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</si>
  <si>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</si>
  <si>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</si>
  <si>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</si>
  <si>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</si>
  <si>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</si>
  <si>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</si>
  <si>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</si>
  <si>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</si>
  <si>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</si>
  <si>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</si>
  <si>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</si>
  <si>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</si>
  <si>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</si>
  <si>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</si>
  <si>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</si>
  <si>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</si>
  <si>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</si>
  <si>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</si>
  <si>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</si>
  <si>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</si>
  <si>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</si>
  <si>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</si>
  <si>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</si>
  <si>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</si>
  <si>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</si>
  <si>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</si>
  <si>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</si>
  <si>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</si>
  <si>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</si>
  <si>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</si>
  <si>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</si>
  <si>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</si>
  <si>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</si>
  <si>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</si>
  <si>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</si>
  <si>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</si>
  <si>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</si>
  <si>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</si>
  <si>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</si>
  <si>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</si>
  <si>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</si>
  <si>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Центр реабілітації "Віра"</t>
  </si>
  <si>
    <t>Відділ спорту</t>
  </si>
  <si>
    <t>Направлення коштів на видатки  бюджету пооб’єктно</t>
  </si>
  <si>
    <t>в т.ч. газ</t>
  </si>
  <si>
    <t xml:space="preserve">в т.ч. теплопостачання 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</si>
  <si>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</si>
  <si>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</si>
  <si>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</si>
  <si>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</si>
  <si>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</si>
  <si>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</si>
  <si>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</si>
  <si>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</si>
  <si>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</si>
  <si>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</si>
  <si>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</si>
  <si>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</si>
  <si>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</si>
  <si>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</si>
  <si>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послуги зв’язку</t>
  </si>
  <si>
    <t>Надходження та перерахування субвенцій</t>
  </si>
  <si>
    <t>УЖКГта Б</t>
  </si>
  <si>
    <t>Освіта ЗДО</t>
  </si>
  <si>
    <t>Освіта ЗЗСО</t>
  </si>
  <si>
    <t>послуги охорони</t>
  </si>
  <si>
    <t>Виконавчий комітет</t>
  </si>
  <si>
    <t>муніципальне формування з охорони громадського порядку</t>
  </si>
  <si>
    <t>госптовари</t>
  </si>
  <si>
    <t>Разом</t>
  </si>
  <si>
    <t>КП "МСП-ВАРТА"</t>
  </si>
  <si>
    <t>Всього видатків по загальному і спеціальному фондах</t>
  </si>
  <si>
    <t xml:space="preserve">ЦМЛ 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</si>
  <si>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</si>
  <si>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</si>
  <si>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</si>
  <si>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</si>
  <si>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</si>
  <si>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>Інтернет/ Програма інформатизації</t>
  </si>
  <si>
    <t xml:space="preserve">КНП"Ніжинська міська стоматологічна поліклініка" </t>
  </si>
  <si>
    <t>касове обслуговування</t>
  </si>
  <si>
    <t xml:space="preserve">розміщено кошти на депозитні рахунки </t>
  </si>
  <si>
    <t>МЦ "Спорт для всіх</t>
  </si>
  <si>
    <t>Управління культури і туризму</t>
  </si>
  <si>
    <t xml:space="preserve">УСЗН </t>
  </si>
  <si>
    <t xml:space="preserve">взято з депозиту  </t>
  </si>
  <si>
    <t>Фінансування видатків бюджету Ніжинської міської територіальної громади за 21.11.2021р. пооб’єктно</t>
  </si>
  <si>
    <t>Залишок коштів станом на 21.11.2021 р., в т.ч.:</t>
  </si>
  <si>
    <t>Надходження коштів на рахунки бюджету 21.11.2021 р., в т.ч.:</t>
  </si>
  <si>
    <t xml:space="preserve">Всього коштів на рахунках бюджету 21.11.2021 р. </t>
  </si>
  <si>
    <t>архівні коробки</t>
  </si>
  <si>
    <t>відрядні за листопад</t>
  </si>
  <si>
    <t>рішення виконавчого комітету № 429 матеріальна допомога/ Програма "Турбота"</t>
  </si>
  <si>
    <t>навчально-тренувальні збори (харчування спортсменів з футболу)</t>
  </si>
  <si>
    <t>відрядні вихованців КДЮСШ з карате</t>
  </si>
  <si>
    <t>співфінансування субвенції "Нова українська школа" з придбання набору розвивальних ігор</t>
  </si>
  <si>
    <t xml:space="preserve">Заробітна плата працівникам </t>
  </si>
  <si>
    <t xml:space="preserve">розпорядження  №  647, 648  від  21.11.2021 р. </t>
  </si>
  <si>
    <t xml:space="preserve">поточний ремонт дороги без твердого покриття методом грейдерування вул Шепелівська </t>
  </si>
  <si>
    <t>придбання шин та акумулятора</t>
  </si>
  <si>
    <t>капітальний ремонт дороги по вул.Гоголя</t>
  </si>
  <si>
    <t>інверторний кондиціонер</t>
  </si>
  <si>
    <t xml:space="preserve">ПКД на капремонт віконних блоків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</si>
</sst>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sz val="15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color indexed="40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4" fillId="0" borderId="10" xfId="60" applyNumberFormat="1" applyFont="1" applyFill="1" applyBorder="1" applyAlignment="1">
      <alignment horizontal="center" vertical="center" wrapText="1"/>
    </xf>
    <xf numFmtId="4" fontId="15" fillId="0" borderId="10" xfId="60" applyNumberFormat="1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 wrapText="1"/>
    </xf>
    <xf numFmtId="4" fontId="17" fillId="0" borderId="10" xfId="6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4" fontId="18" fillId="0" borderId="10" xfId="6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4" fontId="19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12" fillId="0" borderId="11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4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14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18" fillId="33" borderId="14" xfId="0" applyFont="1" applyFill="1" applyBorder="1" applyAlignment="1">
      <alignment horizontal="right" vertical="center" wrapText="1"/>
    </xf>
    <xf numFmtId="0" fontId="18" fillId="33" borderId="11" xfId="0" applyFont="1" applyFill="1" applyBorder="1" applyAlignment="1">
      <alignment horizontal="right" vertical="center" wrapText="1"/>
    </xf>
    <xf numFmtId="0" fontId="0" fillId="33" borderId="10" xfId="0" applyFill="1" applyBorder="1" applyAlignment="1">
      <alignment vertical="center" wrapText="1"/>
    </xf>
    <xf numFmtId="0" fontId="18" fillId="33" borderId="1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/>
    </xf>
    <xf numFmtId="0" fontId="5" fillId="0" borderId="14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10" xfId="0" applyFont="1" applyFill="1" applyBorder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5" t="s">
        <v>46</v>
      </c>
      <c r="B1" s="75"/>
      <c r="C1" s="75"/>
      <c r="D1" s="75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80</v>
      </c>
      <c r="C39" s="15"/>
      <c r="D39" s="2"/>
    </row>
    <row r="40" spans="1:4" s="8" customFormat="1" ht="37.5" hidden="1">
      <c r="A40" s="1"/>
      <c r="B40" s="3" t="s">
        <v>78</v>
      </c>
      <c r="C40" s="15"/>
      <c r="D40" s="2"/>
    </row>
    <row r="41" spans="1:4" s="8" customFormat="1" ht="37.5" hidden="1">
      <c r="A41" s="1"/>
      <c r="B41" s="3" t="s">
        <v>79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0"/>
  <sheetViews>
    <sheetView tabSelected="1" view="pageBreakPreview" zoomScale="70" zoomScaleSheetLayoutView="70" workbookViewId="0" topLeftCell="A181">
      <selection activeCell="D9" sqref="D9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5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1" customHeight="1">
      <c r="A1" s="108" t="s">
        <v>113</v>
      </c>
      <c r="B1" s="108"/>
      <c r="C1" s="108"/>
      <c r="D1" s="108"/>
      <c r="E1" s="108"/>
    </row>
    <row r="2" spans="1:5" ht="26.25" customHeight="1" hidden="1">
      <c r="A2" s="109" t="s">
        <v>124</v>
      </c>
      <c r="B2" s="109"/>
      <c r="C2" s="109"/>
      <c r="D2" s="110"/>
      <c r="E2" s="23"/>
    </row>
    <row r="3" spans="1:5" ht="21.75" customHeight="1">
      <c r="A3" s="33" t="s">
        <v>101</v>
      </c>
      <c r="B3" s="33"/>
      <c r="C3" s="33"/>
      <c r="D3" s="35" t="s">
        <v>24</v>
      </c>
      <c r="E3" s="23"/>
    </row>
    <row r="4" spans="1:5" ht="23.25" customHeight="1">
      <c r="A4" s="86" t="s">
        <v>114</v>
      </c>
      <c r="B4" s="86"/>
      <c r="C4" s="86"/>
      <c r="D4" s="52">
        <v>3699460.23</v>
      </c>
      <c r="E4" s="23"/>
    </row>
    <row r="5" spans="1:5" ht="23.25" customHeight="1">
      <c r="A5" s="86" t="s">
        <v>103</v>
      </c>
      <c r="B5" s="86"/>
      <c r="C5" s="86"/>
      <c r="D5" s="52"/>
      <c r="E5" s="23"/>
    </row>
    <row r="6" spans="1:5" ht="23.25" customHeight="1">
      <c r="A6" s="86" t="s">
        <v>115</v>
      </c>
      <c r="B6" s="86"/>
      <c r="C6" s="86"/>
      <c r="D6" s="52">
        <f>D9+D10</f>
        <v>2298597.22</v>
      </c>
      <c r="E6" s="23"/>
    </row>
    <row r="7" spans="1:5" ht="23.25" customHeight="1">
      <c r="A7" s="105" t="s">
        <v>108</v>
      </c>
      <c r="B7" s="105"/>
      <c r="C7" s="105"/>
      <c r="D7" s="24"/>
      <c r="E7" s="23"/>
    </row>
    <row r="8" spans="1:5" ht="23.25" customHeight="1">
      <c r="A8" s="105" t="s">
        <v>112</v>
      </c>
      <c r="B8" s="105"/>
      <c r="C8" s="105"/>
      <c r="D8" s="24"/>
      <c r="E8" s="23"/>
    </row>
    <row r="9" spans="1:5" ht="21.75" customHeight="1">
      <c r="A9" s="105" t="s">
        <v>61</v>
      </c>
      <c r="B9" s="105"/>
      <c r="C9" s="105"/>
      <c r="D9" s="65">
        <f>1986477.59+286688.96</f>
        <v>2273166.5500000003</v>
      </c>
      <c r="E9" s="23"/>
    </row>
    <row r="10" spans="1:5" ht="22.5" customHeight="1">
      <c r="A10" s="106" t="s">
        <v>62</v>
      </c>
      <c r="B10" s="106"/>
      <c r="C10" s="106"/>
      <c r="D10" s="34">
        <v>25430.67</v>
      </c>
      <c r="E10" s="23"/>
    </row>
    <row r="11" spans="1:5" ht="23.25" customHeight="1">
      <c r="A11" s="86" t="s">
        <v>116</v>
      </c>
      <c r="B11" s="86"/>
      <c r="C11" s="86"/>
      <c r="D11" s="52">
        <f>D4+D6-D7-D5+D8</f>
        <v>5998057.45</v>
      </c>
      <c r="E11" s="23"/>
    </row>
    <row r="12" spans="1:5" ht="27.75" customHeight="1">
      <c r="A12" s="107" t="s">
        <v>70</v>
      </c>
      <c r="B12" s="107"/>
      <c r="C12" s="107"/>
      <c r="D12" s="107"/>
      <c r="E12" s="23"/>
    </row>
    <row r="13" spans="1:6" s="25" customFormat="1" ht="24.75" customHeight="1">
      <c r="A13" s="53" t="s">
        <v>53</v>
      </c>
      <c r="B13" s="107" t="s">
        <v>54</v>
      </c>
      <c r="C13" s="107"/>
      <c r="D13" s="54">
        <f>D14+D35+D41+D49+D154+D155+D156+D159+D158</f>
        <v>439123.72000000003</v>
      </c>
      <c r="E13" s="69"/>
      <c r="F13" s="61"/>
    </row>
    <row r="14" spans="1:5" s="25" customFormat="1" ht="27" customHeight="1">
      <c r="A14" s="50" t="s">
        <v>55</v>
      </c>
      <c r="B14" s="80" t="s">
        <v>123</v>
      </c>
      <c r="C14" s="80"/>
      <c r="D14" s="38">
        <f>D15+D16+D17+D18+D19+D20+D21+D22+D23+D24+D25+D26+D27+D28+D29+D30+D31+D32+D33+D34</f>
        <v>0</v>
      </c>
      <c r="E14" s="69"/>
    </row>
    <row r="15" spans="1:5" s="25" customFormat="1" ht="25.5" customHeight="1" hidden="1">
      <c r="A15" s="55"/>
      <c r="B15" s="49"/>
      <c r="C15" s="48" t="s">
        <v>73</v>
      </c>
      <c r="D15" s="44"/>
      <c r="E15" s="69"/>
    </row>
    <row r="16" spans="1:5" s="25" customFormat="1" ht="21" customHeight="1" hidden="1">
      <c r="A16" s="55"/>
      <c r="B16" s="49"/>
      <c r="C16" s="48" t="s">
        <v>94</v>
      </c>
      <c r="D16" s="47"/>
      <c r="E16" s="69"/>
    </row>
    <row r="17" spans="1:5" s="32" customFormat="1" ht="22.5" customHeight="1" hidden="1">
      <c r="A17" s="55"/>
      <c r="B17" s="49"/>
      <c r="C17" s="48" t="s">
        <v>59</v>
      </c>
      <c r="D17" s="47"/>
      <c r="E17" s="70"/>
    </row>
    <row r="18" spans="1:5" s="32" customFormat="1" ht="22.5" customHeight="1" hidden="1">
      <c r="A18" s="55"/>
      <c r="B18" s="49"/>
      <c r="C18" s="48" t="s">
        <v>30</v>
      </c>
      <c r="D18" s="47"/>
      <c r="E18" s="70"/>
    </row>
    <row r="19" spans="1:5" s="32" customFormat="1" ht="22.5" customHeight="1" hidden="1">
      <c r="A19" s="55"/>
      <c r="B19" s="49"/>
      <c r="C19" s="48" t="s">
        <v>74</v>
      </c>
      <c r="D19" s="47"/>
      <c r="E19" s="70"/>
    </row>
    <row r="20" spans="1:5" s="32" customFormat="1" ht="22.5" customHeight="1" hidden="1">
      <c r="A20" s="55"/>
      <c r="B20" s="49"/>
      <c r="C20" s="48" t="s">
        <v>99</v>
      </c>
      <c r="D20" s="47"/>
      <c r="E20" s="70"/>
    </row>
    <row r="21" spans="1:5" s="32" customFormat="1" ht="24.75" customHeight="1" hidden="1">
      <c r="A21" s="55"/>
      <c r="B21" s="49"/>
      <c r="C21" s="48" t="s">
        <v>75</v>
      </c>
      <c r="D21" s="47"/>
      <c r="E21" s="70"/>
    </row>
    <row r="22" spans="1:5" s="32" customFormat="1" ht="18.75" customHeight="1" hidden="1">
      <c r="A22" s="55"/>
      <c r="B22" s="49"/>
      <c r="C22" s="48" t="s">
        <v>15</v>
      </c>
      <c r="D22" s="47"/>
      <c r="E22" s="70"/>
    </row>
    <row r="23" spans="1:5" s="32" customFormat="1" ht="22.5" customHeight="1" hidden="1">
      <c r="A23" s="55"/>
      <c r="B23" s="49"/>
      <c r="C23" s="48" t="s">
        <v>84</v>
      </c>
      <c r="D23" s="47"/>
      <c r="E23" s="70"/>
    </row>
    <row r="24" spans="1:5" s="32" customFormat="1" ht="22.5" customHeight="1" hidden="1">
      <c r="A24" s="55"/>
      <c r="B24" s="49"/>
      <c r="C24" s="48" t="s">
        <v>18</v>
      </c>
      <c r="D24" s="47"/>
      <c r="E24" s="70"/>
    </row>
    <row r="25" spans="1:5" s="32" customFormat="1" ht="22.5" customHeight="1" hidden="1">
      <c r="A25" s="55"/>
      <c r="B25" s="49"/>
      <c r="C25" s="48" t="s">
        <v>31</v>
      </c>
      <c r="D25" s="47"/>
      <c r="E25" s="70"/>
    </row>
    <row r="26" spans="1:5" s="32" customFormat="1" ht="22.5" customHeight="1" hidden="1">
      <c r="A26" s="55"/>
      <c r="B26" s="49"/>
      <c r="C26" s="48" t="s">
        <v>65</v>
      </c>
      <c r="D26" s="47"/>
      <c r="E26" s="70"/>
    </row>
    <row r="27" spans="1:5" s="32" customFormat="1" ht="22.5" customHeight="1" hidden="1">
      <c r="A27" s="55"/>
      <c r="B27" s="49"/>
      <c r="C27" s="48" t="s">
        <v>45</v>
      </c>
      <c r="D27" s="47"/>
      <c r="E27" s="70"/>
    </row>
    <row r="28" spans="1:5" s="32" customFormat="1" ht="21" customHeight="1" hidden="1">
      <c r="A28" s="55"/>
      <c r="B28" s="49"/>
      <c r="C28" s="48" t="s">
        <v>69</v>
      </c>
      <c r="D28" s="47"/>
      <c r="E28" s="70"/>
    </row>
    <row r="29" spans="1:5" s="32" customFormat="1" ht="21" customHeight="1" hidden="1">
      <c r="A29" s="55"/>
      <c r="B29" s="49"/>
      <c r="C29" s="48" t="s">
        <v>66</v>
      </c>
      <c r="D29" s="47"/>
      <c r="E29" s="70"/>
    </row>
    <row r="30" spans="1:5" s="32" customFormat="1" ht="21" customHeight="1" hidden="1">
      <c r="A30" s="55"/>
      <c r="B30" s="49"/>
      <c r="C30" s="48" t="s">
        <v>76</v>
      </c>
      <c r="D30" s="47"/>
      <c r="E30" s="70"/>
    </row>
    <row r="31" spans="1:5" s="32" customFormat="1" ht="21" customHeight="1" hidden="1">
      <c r="A31" s="55"/>
      <c r="B31" s="49"/>
      <c r="C31" s="48" t="s">
        <v>86</v>
      </c>
      <c r="D31" s="47"/>
      <c r="E31" s="70"/>
    </row>
    <row r="32" spans="1:5" s="32" customFormat="1" ht="21" customHeight="1" hidden="1">
      <c r="A32" s="55"/>
      <c r="B32" s="49"/>
      <c r="C32" s="48" t="s">
        <v>89</v>
      </c>
      <c r="D32" s="47"/>
      <c r="E32" s="70"/>
    </row>
    <row r="33" spans="1:5" s="32" customFormat="1" ht="24" customHeight="1" hidden="1">
      <c r="A33" s="55"/>
      <c r="B33" s="49"/>
      <c r="C33" s="48" t="s">
        <v>102</v>
      </c>
      <c r="D33" s="45"/>
      <c r="E33" s="70"/>
    </row>
    <row r="34" spans="1:5" s="32" customFormat="1" ht="21" customHeight="1" hidden="1">
      <c r="A34" s="55"/>
      <c r="B34" s="49"/>
      <c r="C34" s="48" t="s">
        <v>60</v>
      </c>
      <c r="D34" s="47"/>
      <c r="E34" s="70"/>
    </row>
    <row r="35" spans="1:5" s="32" customFormat="1" ht="23.25" customHeight="1">
      <c r="A35" s="50" t="s">
        <v>8</v>
      </c>
      <c r="B35" s="104" t="s">
        <v>67</v>
      </c>
      <c r="C35" s="104"/>
      <c r="D35" s="38">
        <f>SUM(D36:D40)</f>
        <v>108968.02</v>
      </c>
      <c r="E35" s="70"/>
    </row>
    <row r="36" spans="1:5" s="32" customFormat="1" ht="22.5" customHeight="1" hidden="1">
      <c r="A36" s="50"/>
      <c r="B36" s="103" t="s">
        <v>68</v>
      </c>
      <c r="C36" s="103"/>
      <c r="D36" s="40"/>
      <c r="E36" s="70"/>
    </row>
    <row r="37" spans="1:5" s="25" customFormat="1" ht="24" customHeight="1" hidden="1">
      <c r="A37" s="50"/>
      <c r="B37" s="103" t="s">
        <v>15</v>
      </c>
      <c r="C37" s="103"/>
      <c r="D37" s="40"/>
      <c r="E37" s="69"/>
    </row>
    <row r="38" spans="1:5" s="25" customFormat="1" ht="24" customHeight="1">
      <c r="A38" s="50"/>
      <c r="B38" s="103" t="s">
        <v>90</v>
      </c>
      <c r="C38" s="103"/>
      <c r="D38" s="41">
        <f>107825.38+1142.64</f>
        <v>108968.02</v>
      </c>
      <c r="E38" s="69"/>
    </row>
    <row r="39" spans="1:5" s="25" customFormat="1" ht="24" customHeight="1" hidden="1">
      <c r="A39" s="50"/>
      <c r="B39" s="103" t="s">
        <v>91</v>
      </c>
      <c r="C39" s="103"/>
      <c r="D39" s="40"/>
      <c r="E39" s="69"/>
    </row>
    <row r="40" spans="1:5" s="25" customFormat="1" ht="19.5" customHeight="1" hidden="1">
      <c r="A40" s="50"/>
      <c r="B40" s="103"/>
      <c r="C40" s="103"/>
      <c r="D40" s="40"/>
      <c r="E40" s="69"/>
    </row>
    <row r="41" spans="1:5" s="25" customFormat="1" ht="24" customHeight="1">
      <c r="A41" s="50" t="s">
        <v>10</v>
      </c>
      <c r="B41" s="99" t="s">
        <v>67</v>
      </c>
      <c r="C41" s="99"/>
      <c r="D41" s="42">
        <f>SUM(D42:D48)</f>
        <v>0</v>
      </c>
      <c r="E41" s="69"/>
    </row>
    <row r="42" spans="1:5" s="25" customFormat="1" ht="24" customHeight="1" hidden="1">
      <c r="A42" s="50"/>
      <c r="B42" s="103" t="s">
        <v>63</v>
      </c>
      <c r="C42" s="103"/>
      <c r="D42" s="40"/>
      <c r="E42" s="69"/>
    </row>
    <row r="43" spans="1:5" s="25" customFormat="1" ht="24" customHeight="1" hidden="1">
      <c r="A43" s="50"/>
      <c r="B43" s="103" t="s">
        <v>83</v>
      </c>
      <c r="C43" s="103"/>
      <c r="D43" s="40"/>
      <c r="E43" s="69"/>
    </row>
    <row r="44" spans="1:5" s="25" customFormat="1" ht="19.5" hidden="1">
      <c r="A44" s="50"/>
      <c r="B44" s="103" t="s">
        <v>84</v>
      </c>
      <c r="C44" s="103"/>
      <c r="D44" s="40"/>
      <c r="E44" s="69"/>
    </row>
    <row r="45" spans="1:5" s="25" customFormat="1" ht="19.5" hidden="1">
      <c r="A45" s="50"/>
      <c r="B45" s="103" t="s">
        <v>15</v>
      </c>
      <c r="C45" s="103"/>
      <c r="D45" s="40"/>
      <c r="E45" s="69"/>
    </row>
    <row r="46" spans="1:5" s="25" customFormat="1" ht="19.5" hidden="1">
      <c r="A46" s="50"/>
      <c r="B46" s="103" t="s">
        <v>31</v>
      </c>
      <c r="C46" s="103"/>
      <c r="D46" s="40"/>
      <c r="E46" s="69"/>
    </row>
    <row r="47" spans="1:5" s="25" customFormat="1" ht="24" customHeight="1" hidden="1">
      <c r="A47" s="50"/>
      <c r="B47" s="103" t="s">
        <v>68</v>
      </c>
      <c r="C47" s="103"/>
      <c r="D47" s="40"/>
      <c r="E47" s="69"/>
    </row>
    <row r="48" spans="1:5" s="25" customFormat="1" ht="24" customHeight="1" hidden="1">
      <c r="A48" s="50"/>
      <c r="B48" s="103" t="s">
        <v>74</v>
      </c>
      <c r="C48" s="103"/>
      <c r="D48" s="40"/>
      <c r="E48" s="69"/>
    </row>
    <row r="49" spans="1:5" s="25" customFormat="1" ht="23.25" customHeight="1">
      <c r="A49" s="21" t="s">
        <v>25</v>
      </c>
      <c r="B49" s="99" t="s">
        <v>26</v>
      </c>
      <c r="C49" s="99"/>
      <c r="D49" s="39">
        <f>D50+D71+D93+D114+D133+D152</f>
        <v>283155.7</v>
      </c>
      <c r="E49" s="69"/>
    </row>
    <row r="50" spans="1:5" s="25" customFormat="1" ht="21.75" customHeight="1">
      <c r="A50" s="21"/>
      <c r="B50" s="99" t="s">
        <v>72</v>
      </c>
      <c r="C50" s="99"/>
      <c r="D50" s="59">
        <f>SUM(D51:D70)</f>
        <v>0</v>
      </c>
      <c r="E50" s="69"/>
    </row>
    <row r="51" spans="1:5" s="25" customFormat="1" ht="27" customHeight="1" hidden="1">
      <c r="A51" s="55"/>
      <c r="B51" s="56"/>
      <c r="C51" s="48" t="s">
        <v>14</v>
      </c>
      <c r="D51" s="44"/>
      <c r="E51" s="69"/>
    </row>
    <row r="52" spans="1:5" s="32" customFormat="1" ht="21" customHeight="1" hidden="1">
      <c r="A52" s="55"/>
      <c r="B52" s="56"/>
      <c r="C52" s="48" t="s">
        <v>59</v>
      </c>
      <c r="D52" s="44"/>
      <c r="E52" s="70"/>
    </row>
    <row r="53" spans="1:5" s="32" customFormat="1" ht="21" customHeight="1" hidden="1">
      <c r="A53" s="55"/>
      <c r="B53" s="56"/>
      <c r="C53" s="48" t="s">
        <v>30</v>
      </c>
      <c r="D53" s="44"/>
      <c r="E53" s="70"/>
    </row>
    <row r="54" spans="1:5" s="32" customFormat="1" ht="21" customHeight="1" hidden="1">
      <c r="A54" s="55"/>
      <c r="B54" s="56"/>
      <c r="C54" s="48" t="s">
        <v>74</v>
      </c>
      <c r="D54" s="44"/>
      <c r="E54" s="70"/>
    </row>
    <row r="55" spans="1:5" s="32" customFormat="1" ht="21" customHeight="1" hidden="1">
      <c r="A55" s="55"/>
      <c r="B55" s="56"/>
      <c r="C55" s="48" t="s">
        <v>63</v>
      </c>
      <c r="D55" s="44"/>
      <c r="E55" s="70"/>
    </row>
    <row r="56" spans="1:5" s="32" customFormat="1" ht="21" customHeight="1" hidden="1">
      <c r="A56" s="55"/>
      <c r="B56" s="56"/>
      <c r="C56" s="48" t="s">
        <v>75</v>
      </c>
      <c r="D56" s="44"/>
      <c r="E56" s="70"/>
    </row>
    <row r="57" spans="1:5" s="32" customFormat="1" ht="21" customHeight="1" hidden="1">
      <c r="A57" s="55"/>
      <c r="B57" s="56"/>
      <c r="C57" s="48" t="s">
        <v>15</v>
      </c>
      <c r="D57" s="44"/>
      <c r="E57" s="70"/>
    </row>
    <row r="58" spans="1:5" s="32" customFormat="1" ht="23.25" customHeight="1" hidden="1">
      <c r="A58" s="55"/>
      <c r="B58" s="56"/>
      <c r="C58" s="48" t="s">
        <v>64</v>
      </c>
      <c r="D58" s="44"/>
      <c r="E58" s="70"/>
    </row>
    <row r="59" spans="1:5" s="32" customFormat="1" ht="21" customHeight="1" hidden="1">
      <c r="A59" s="55"/>
      <c r="B59" s="56"/>
      <c r="C59" s="48" t="s">
        <v>18</v>
      </c>
      <c r="D59" s="44"/>
      <c r="E59" s="70"/>
    </row>
    <row r="60" spans="1:5" s="32" customFormat="1" ht="21" customHeight="1" hidden="1">
      <c r="A60" s="55"/>
      <c r="B60" s="56"/>
      <c r="C60" s="48" t="s">
        <v>31</v>
      </c>
      <c r="D60" s="44"/>
      <c r="E60" s="70"/>
    </row>
    <row r="61" spans="1:5" s="32" customFormat="1" ht="21" customHeight="1" hidden="1">
      <c r="A61" s="55"/>
      <c r="B61" s="56"/>
      <c r="C61" s="48" t="s">
        <v>65</v>
      </c>
      <c r="D61" s="44"/>
      <c r="E61" s="70"/>
    </row>
    <row r="62" spans="1:5" s="32" customFormat="1" ht="21" customHeight="1" hidden="1">
      <c r="A62" s="55"/>
      <c r="B62" s="56"/>
      <c r="C62" s="48" t="s">
        <v>45</v>
      </c>
      <c r="D62" s="44"/>
      <c r="E62" s="70"/>
    </row>
    <row r="63" spans="1:5" s="32" customFormat="1" ht="21" customHeight="1" hidden="1">
      <c r="A63" s="55"/>
      <c r="B63" s="56"/>
      <c r="C63" s="48" t="s">
        <v>69</v>
      </c>
      <c r="D63" s="46"/>
      <c r="E63" s="70"/>
    </row>
    <row r="64" spans="1:5" s="32" customFormat="1" ht="21" customHeight="1" hidden="1">
      <c r="A64" s="55"/>
      <c r="B64" s="56"/>
      <c r="C64" s="48" t="s">
        <v>86</v>
      </c>
      <c r="D64" s="47"/>
      <c r="E64" s="70"/>
    </row>
    <row r="65" spans="1:5" s="32" customFormat="1" ht="21" customHeight="1" hidden="1">
      <c r="A65" s="55"/>
      <c r="B65" s="56"/>
      <c r="C65" s="48" t="s">
        <v>66</v>
      </c>
      <c r="D65" s="47"/>
      <c r="E65" s="70"/>
    </row>
    <row r="66" spans="1:5" s="32" customFormat="1" ht="21" customHeight="1" hidden="1">
      <c r="A66" s="55"/>
      <c r="B66" s="56"/>
      <c r="C66" s="48" t="s">
        <v>76</v>
      </c>
      <c r="D66" s="46"/>
      <c r="E66" s="70"/>
    </row>
    <row r="67" spans="1:5" s="32" customFormat="1" ht="21" customHeight="1" hidden="1">
      <c r="A67" s="55"/>
      <c r="B67" s="56"/>
      <c r="C67" s="48" t="s">
        <v>89</v>
      </c>
      <c r="D67" s="47"/>
      <c r="E67" s="70"/>
    </row>
    <row r="68" spans="1:5" s="32" customFormat="1" ht="21" customHeight="1" hidden="1">
      <c r="A68" s="55"/>
      <c r="B68" s="56"/>
      <c r="C68" s="48" t="s">
        <v>0</v>
      </c>
      <c r="D68" s="47"/>
      <c r="E68" s="70"/>
    </row>
    <row r="69" spans="1:5" s="32" customFormat="1" ht="22.5" customHeight="1" hidden="1">
      <c r="A69" s="55"/>
      <c r="B69" s="56"/>
      <c r="C69" s="48" t="s">
        <v>60</v>
      </c>
      <c r="D69" s="44"/>
      <c r="E69" s="70"/>
    </row>
    <row r="70" spans="1:5" s="32" customFormat="1" ht="19.5" customHeight="1" hidden="1">
      <c r="A70" s="55"/>
      <c r="B70" s="56"/>
      <c r="C70" s="48" t="s">
        <v>97</v>
      </c>
      <c r="D70" s="44"/>
      <c r="E70" s="70"/>
    </row>
    <row r="71" spans="1:5" s="32" customFormat="1" ht="20.25" customHeight="1">
      <c r="A71" s="21"/>
      <c r="B71" s="99" t="s">
        <v>1</v>
      </c>
      <c r="C71" s="99"/>
      <c r="D71" s="59">
        <f>SUM(D72:D92)</f>
        <v>116459.45</v>
      </c>
      <c r="E71" s="70"/>
    </row>
    <row r="72" spans="1:5" s="25" customFormat="1" ht="21" customHeight="1" hidden="1">
      <c r="A72" s="55"/>
      <c r="B72" s="48"/>
      <c r="C72" s="48" t="s">
        <v>14</v>
      </c>
      <c r="D72" s="44"/>
      <c r="E72" s="69"/>
    </row>
    <row r="73" spans="1:5" s="32" customFormat="1" ht="19.5" customHeight="1" hidden="1">
      <c r="A73" s="55"/>
      <c r="B73" s="48"/>
      <c r="C73" s="48" t="s">
        <v>59</v>
      </c>
      <c r="D73" s="44"/>
      <c r="E73" s="70"/>
    </row>
    <row r="74" spans="1:5" s="32" customFormat="1" ht="21" customHeight="1" hidden="1">
      <c r="A74" s="55"/>
      <c r="B74" s="48"/>
      <c r="C74" s="48" t="s">
        <v>30</v>
      </c>
      <c r="D74" s="44"/>
      <c r="E74" s="70"/>
    </row>
    <row r="75" spans="1:5" s="32" customFormat="1" ht="19.5" customHeight="1" hidden="1">
      <c r="A75" s="55"/>
      <c r="B75" s="48"/>
      <c r="C75" s="48" t="s">
        <v>74</v>
      </c>
      <c r="D75" s="44"/>
      <c r="E75" s="70"/>
    </row>
    <row r="76" spans="1:5" s="32" customFormat="1" ht="19.5" customHeight="1">
      <c r="A76" s="55"/>
      <c r="B76" s="48"/>
      <c r="C76" s="48" t="s">
        <v>63</v>
      </c>
      <c r="D76" s="44">
        <v>44011.81</v>
      </c>
      <c r="E76" s="70"/>
    </row>
    <row r="77" spans="1:5" s="32" customFormat="1" ht="21" customHeight="1" hidden="1">
      <c r="A77" s="55"/>
      <c r="B77" s="48"/>
      <c r="C77" s="48" t="s">
        <v>75</v>
      </c>
      <c r="D77" s="44"/>
      <c r="E77" s="70"/>
    </row>
    <row r="78" spans="1:5" s="32" customFormat="1" ht="18.75" customHeight="1" hidden="1">
      <c r="A78" s="55"/>
      <c r="B78" s="48"/>
      <c r="C78" s="48" t="s">
        <v>15</v>
      </c>
      <c r="D78" s="44"/>
      <c r="E78" s="70"/>
    </row>
    <row r="79" spans="1:5" s="32" customFormat="1" ht="18.75" customHeight="1">
      <c r="A79" s="55"/>
      <c r="B79" s="48"/>
      <c r="C79" s="48" t="s">
        <v>64</v>
      </c>
      <c r="D79" s="44">
        <v>72123.19</v>
      </c>
      <c r="E79" s="70"/>
    </row>
    <row r="80" spans="1:5" s="32" customFormat="1" ht="18.75" customHeight="1" hidden="1">
      <c r="A80" s="55"/>
      <c r="B80" s="48"/>
      <c r="C80" s="48" t="s">
        <v>77</v>
      </c>
      <c r="D80" s="44"/>
      <c r="E80" s="70"/>
    </row>
    <row r="81" spans="1:5" s="32" customFormat="1" ht="19.5" customHeight="1">
      <c r="A81" s="55"/>
      <c r="B81" s="48"/>
      <c r="C81" s="48" t="s">
        <v>66</v>
      </c>
      <c r="D81" s="44">
        <v>324.45</v>
      </c>
      <c r="E81" s="70"/>
    </row>
    <row r="82" spans="1:5" s="32" customFormat="1" ht="19.5" customHeight="1" hidden="1">
      <c r="A82" s="55"/>
      <c r="B82" s="48"/>
      <c r="C82" s="48" t="s">
        <v>18</v>
      </c>
      <c r="D82" s="44"/>
      <c r="E82" s="70"/>
    </row>
    <row r="83" spans="1:5" s="32" customFormat="1" ht="19.5" customHeight="1" hidden="1">
      <c r="A83" s="55"/>
      <c r="B83" s="48"/>
      <c r="C83" s="48" t="s">
        <v>31</v>
      </c>
      <c r="D83" s="44"/>
      <c r="E83" s="70"/>
    </row>
    <row r="84" spans="1:5" s="32" customFormat="1" ht="18.75" customHeight="1" hidden="1">
      <c r="A84" s="55"/>
      <c r="B84" s="48"/>
      <c r="C84" s="48" t="s">
        <v>65</v>
      </c>
      <c r="D84" s="44"/>
      <c r="E84" s="70"/>
    </row>
    <row r="85" spans="1:5" s="32" customFormat="1" ht="19.5" customHeight="1" hidden="1">
      <c r="A85" s="55"/>
      <c r="B85" s="48"/>
      <c r="C85" s="48" t="s">
        <v>45</v>
      </c>
      <c r="D85" s="44"/>
      <c r="E85" s="70"/>
    </row>
    <row r="86" spans="1:5" s="32" customFormat="1" ht="19.5" customHeight="1" hidden="1">
      <c r="A86" s="55"/>
      <c r="B86" s="48"/>
      <c r="C86" s="48" t="s">
        <v>69</v>
      </c>
      <c r="D86" s="44"/>
      <c r="E86" s="70"/>
    </row>
    <row r="87" spans="1:5" s="32" customFormat="1" ht="19.5" customHeight="1" hidden="1">
      <c r="A87" s="55"/>
      <c r="B87" s="48"/>
      <c r="C87" s="48" t="s">
        <v>86</v>
      </c>
      <c r="D87" s="44"/>
      <c r="E87" s="70"/>
    </row>
    <row r="88" spans="1:5" s="32" customFormat="1" ht="21" customHeight="1" hidden="1">
      <c r="A88" s="55"/>
      <c r="B88" s="48"/>
      <c r="C88" s="48" t="s">
        <v>66</v>
      </c>
      <c r="E88" s="70"/>
    </row>
    <row r="89" spans="1:5" s="32" customFormat="1" ht="19.5" customHeight="1" hidden="1">
      <c r="A89" s="55"/>
      <c r="B89" s="48"/>
      <c r="C89" s="48" t="s">
        <v>76</v>
      </c>
      <c r="D89" s="44"/>
      <c r="E89" s="70"/>
    </row>
    <row r="90" spans="1:5" s="32" customFormat="1" ht="19.5" customHeight="1" hidden="1">
      <c r="A90" s="55"/>
      <c r="B90" s="48"/>
      <c r="C90" s="48" t="s">
        <v>77</v>
      </c>
      <c r="D90" s="44"/>
      <c r="E90" s="70"/>
    </row>
    <row r="91" spans="1:5" s="32" customFormat="1" ht="19.5" customHeight="1" hidden="1">
      <c r="A91" s="55"/>
      <c r="B91" s="48"/>
      <c r="C91" s="48" t="s">
        <v>0</v>
      </c>
      <c r="D91" s="44"/>
      <c r="E91" s="70"/>
    </row>
    <row r="92" spans="1:5" s="32" customFormat="1" ht="19.5" customHeight="1" hidden="1">
      <c r="A92" s="55"/>
      <c r="B92" s="48"/>
      <c r="C92" s="48" t="s">
        <v>60</v>
      </c>
      <c r="D92" s="44"/>
      <c r="E92" s="70"/>
    </row>
    <row r="93" spans="1:5" s="32" customFormat="1" ht="21" customHeight="1">
      <c r="A93" s="21"/>
      <c r="B93" s="99" t="s">
        <v>2</v>
      </c>
      <c r="C93" s="99"/>
      <c r="D93" s="59">
        <f>SUM(D94:D113)</f>
        <v>157250.79</v>
      </c>
      <c r="E93" s="70"/>
    </row>
    <row r="94" spans="1:5" s="25" customFormat="1" ht="19.5" customHeight="1" hidden="1">
      <c r="A94" s="55"/>
      <c r="B94" s="56"/>
      <c r="C94" s="48" t="s">
        <v>73</v>
      </c>
      <c r="D94" s="47"/>
      <c r="E94" s="69"/>
    </row>
    <row r="95" spans="1:5" s="32" customFormat="1" ht="22.5" customHeight="1" hidden="1">
      <c r="A95" s="55"/>
      <c r="B95" s="56"/>
      <c r="C95" s="48" t="s">
        <v>59</v>
      </c>
      <c r="D95" s="44"/>
      <c r="E95" s="70"/>
    </row>
    <row r="96" spans="1:5" s="32" customFormat="1" ht="22.5" customHeight="1" hidden="1">
      <c r="A96" s="55"/>
      <c r="B96" s="56"/>
      <c r="C96" s="48" t="s">
        <v>30</v>
      </c>
      <c r="D96" s="44"/>
      <c r="E96" s="70"/>
    </row>
    <row r="97" spans="1:5" s="32" customFormat="1" ht="22.5" customHeight="1" hidden="1">
      <c r="A97" s="55"/>
      <c r="B97" s="56"/>
      <c r="C97" s="48" t="s">
        <v>74</v>
      </c>
      <c r="D97" s="44"/>
      <c r="E97" s="70"/>
    </row>
    <row r="98" spans="1:5" s="32" customFormat="1" ht="23.25" customHeight="1">
      <c r="A98" s="55"/>
      <c r="B98" s="56"/>
      <c r="C98" s="48" t="s">
        <v>63</v>
      </c>
      <c r="D98" s="44">
        <v>156230.84</v>
      </c>
      <c r="E98" s="70"/>
    </row>
    <row r="99" spans="1:5" s="32" customFormat="1" ht="22.5" customHeight="1" hidden="1">
      <c r="A99" s="55"/>
      <c r="B99" s="56"/>
      <c r="C99" s="48" t="s">
        <v>75</v>
      </c>
      <c r="D99" s="44"/>
      <c r="E99" s="70"/>
    </row>
    <row r="100" spans="1:5" s="32" customFormat="1" ht="22.5" customHeight="1" hidden="1">
      <c r="A100" s="55"/>
      <c r="B100" s="56"/>
      <c r="C100" s="48" t="s">
        <v>15</v>
      </c>
      <c r="D100" s="44"/>
      <c r="E100" s="70"/>
    </row>
    <row r="101" spans="1:5" s="32" customFormat="1" ht="22.5" customHeight="1" hidden="1">
      <c r="A101" s="55"/>
      <c r="B101" s="56"/>
      <c r="C101" s="48" t="s">
        <v>64</v>
      </c>
      <c r="D101" s="44"/>
      <c r="E101" s="70"/>
    </row>
    <row r="102" spans="1:5" s="32" customFormat="1" ht="22.5" customHeight="1" hidden="1">
      <c r="A102" s="55"/>
      <c r="B102" s="56"/>
      <c r="C102" s="48" t="s">
        <v>18</v>
      </c>
      <c r="D102" s="44"/>
      <c r="E102" s="70"/>
    </row>
    <row r="103" spans="1:5" s="32" customFormat="1" ht="22.5" customHeight="1" hidden="1">
      <c r="A103" s="55"/>
      <c r="B103" s="56"/>
      <c r="C103" s="48" t="s">
        <v>31</v>
      </c>
      <c r="D103" s="44"/>
      <c r="E103" s="70"/>
    </row>
    <row r="104" spans="1:5" s="32" customFormat="1" ht="22.5" customHeight="1" hidden="1">
      <c r="A104" s="55"/>
      <c r="B104" s="56"/>
      <c r="C104" s="48" t="s">
        <v>65</v>
      </c>
      <c r="D104" s="44"/>
      <c r="E104" s="70"/>
    </row>
    <row r="105" spans="1:5" s="32" customFormat="1" ht="22.5" customHeight="1" hidden="1">
      <c r="A105" s="55"/>
      <c r="B105" s="56"/>
      <c r="C105" s="48" t="s">
        <v>45</v>
      </c>
      <c r="D105" s="44"/>
      <c r="E105" s="70"/>
    </row>
    <row r="106" spans="1:5" s="32" customFormat="1" ht="24" customHeight="1" hidden="1">
      <c r="A106" s="55"/>
      <c r="B106" s="56"/>
      <c r="C106" s="48" t="s">
        <v>69</v>
      </c>
      <c r="D106" s="44"/>
      <c r="E106" s="70"/>
    </row>
    <row r="107" spans="1:5" s="32" customFormat="1" ht="22.5" customHeight="1" hidden="1">
      <c r="A107" s="55"/>
      <c r="B107" s="56"/>
      <c r="C107" s="48" t="s">
        <v>86</v>
      </c>
      <c r="D107" s="44"/>
      <c r="E107" s="70"/>
    </row>
    <row r="108" spans="1:5" s="32" customFormat="1" ht="22.5" customHeight="1">
      <c r="A108" s="55"/>
      <c r="B108" s="56"/>
      <c r="C108" s="48" t="s">
        <v>66</v>
      </c>
      <c r="D108" s="44">
        <v>1019.95</v>
      </c>
      <c r="E108" s="70"/>
    </row>
    <row r="109" spans="1:5" s="32" customFormat="1" ht="28.5" customHeight="1" hidden="1">
      <c r="A109" s="55"/>
      <c r="B109" s="56"/>
      <c r="C109" s="48" t="s">
        <v>76</v>
      </c>
      <c r="D109" s="44"/>
      <c r="E109" s="70"/>
    </row>
    <row r="110" spans="1:5" s="32" customFormat="1" ht="22.5" customHeight="1" hidden="1">
      <c r="A110" s="55"/>
      <c r="B110" s="56"/>
      <c r="C110" s="48" t="s">
        <v>86</v>
      </c>
      <c r="D110" s="44"/>
      <c r="E110" s="70"/>
    </row>
    <row r="111" spans="1:5" s="32" customFormat="1" ht="22.5" customHeight="1" hidden="1">
      <c r="A111" s="55"/>
      <c r="B111" s="56"/>
      <c r="C111" s="48" t="s">
        <v>77</v>
      </c>
      <c r="D111" s="44"/>
      <c r="E111" s="70"/>
    </row>
    <row r="112" spans="1:5" s="32" customFormat="1" ht="22.5" customHeight="1" hidden="1">
      <c r="A112" s="55"/>
      <c r="B112" s="56"/>
      <c r="C112" s="48" t="s">
        <v>0</v>
      </c>
      <c r="D112" s="44"/>
      <c r="E112" s="70"/>
    </row>
    <row r="113" spans="1:5" s="32" customFormat="1" ht="22.5" customHeight="1" hidden="1">
      <c r="A113" s="55"/>
      <c r="B113" s="56"/>
      <c r="C113" s="48" t="s">
        <v>60</v>
      </c>
      <c r="D113" s="44"/>
      <c r="E113" s="70"/>
    </row>
    <row r="114" spans="1:5" s="32" customFormat="1" ht="22.5" customHeight="1">
      <c r="A114" s="37"/>
      <c r="B114" s="99" t="s">
        <v>71</v>
      </c>
      <c r="C114" s="99"/>
      <c r="D114" s="59">
        <f>SUM(D115:D132)</f>
        <v>0</v>
      </c>
      <c r="E114" s="70"/>
    </row>
    <row r="115" spans="1:5" s="25" customFormat="1" ht="22.5" customHeight="1" hidden="1">
      <c r="A115" s="55"/>
      <c r="B115" s="48"/>
      <c r="C115" s="48" t="s">
        <v>73</v>
      </c>
      <c r="D115" s="44"/>
      <c r="E115" s="69"/>
    </row>
    <row r="116" spans="1:5" s="32" customFormat="1" ht="19.5" customHeight="1" hidden="1">
      <c r="A116" s="55"/>
      <c r="B116" s="48"/>
      <c r="C116" s="48" t="s">
        <v>59</v>
      </c>
      <c r="D116" s="44"/>
      <c r="E116" s="70"/>
    </row>
    <row r="117" spans="1:5" s="32" customFormat="1" ht="19.5" customHeight="1" hidden="1">
      <c r="A117" s="55"/>
      <c r="B117" s="48"/>
      <c r="C117" s="48" t="s">
        <v>30</v>
      </c>
      <c r="D117" s="44"/>
      <c r="E117" s="70"/>
    </row>
    <row r="118" spans="1:5" s="32" customFormat="1" ht="19.5" customHeight="1" hidden="1">
      <c r="A118" s="55"/>
      <c r="B118" s="48"/>
      <c r="C118" s="48" t="s">
        <v>74</v>
      </c>
      <c r="D118" s="44"/>
      <c r="E118" s="70"/>
    </row>
    <row r="119" spans="1:5" s="32" customFormat="1" ht="19.5" customHeight="1" hidden="1">
      <c r="A119" s="55"/>
      <c r="B119" s="48"/>
      <c r="C119" s="48" t="s">
        <v>63</v>
      </c>
      <c r="D119" s="44"/>
      <c r="E119" s="70"/>
    </row>
    <row r="120" spans="1:5" s="32" customFormat="1" ht="19.5" customHeight="1" hidden="1">
      <c r="A120" s="55"/>
      <c r="B120" s="48"/>
      <c r="C120" s="48" t="s">
        <v>83</v>
      </c>
      <c r="D120" s="44"/>
      <c r="E120" s="70"/>
    </row>
    <row r="121" spans="1:5" s="32" customFormat="1" ht="19.5" customHeight="1" hidden="1">
      <c r="A121" s="55"/>
      <c r="B121" s="48"/>
      <c r="C121" s="48" t="s">
        <v>15</v>
      </c>
      <c r="D121" s="44"/>
      <c r="E121" s="70"/>
    </row>
    <row r="122" spans="1:5" s="32" customFormat="1" ht="19.5" customHeight="1" hidden="1">
      <c r="A122" s="55"/>
      <c r="B122" s="48"/>
      <c r="C122" s="48" t="s">
        <v>64</v>
      </c>
      <c r="D122" s="44"/>
      <c r="E122" s="70"/>
    </row>
    <row r="123" spans="1:5" s="32" customFormat="1" ht="21" customHeight="1" hidden="1">
      <c r="A123" s="55"/>
      <c r="B123" s="48"/>
      <c r="C123" s="48" t="s">
        <v>18</v>
      </c>
      <c r="D123" s="44"/>
      <c r="E123" s="70"/>
    </row>
    <row r="124" spans="1:5" s="32" customFormat="1" ht="19.5" customHeight="1" hidden="1">
      <c r="A124" s="55"/>
      <c r="B124" s="48"/>
      <c r="C124" s="48" t="s">
        <v>31</v>
      </c>
      <c r="D124" s="44"/>
      <c r="E124" s="70"/>
    </row>
    <row r="125" spans="1:5" s="32" customFormat="1" ht="19.5" customHeight="1" hidden="1">
      <c r="A125" s="55"/>
      <c r="B125" s="48"/>
      <c r="C125" s="48" t="s">
        <v>65</v>
      </c>
      <c r="D125" s="44"/>
      <c r="E125" s="70"/>
    </row>
    <row r="126" spans="1:5" s="32" customFormat="1" ht="19.5" customHeight="1" hidden="1">
      <c r="A126" s="55"/>
      <c r="B126" s="48"/>
      <c r="C126" s="48" t="s">
        <v>45</v>
      </c>
      <c r="D126" s="44"/>
      <c r="E126" s="70"/>
    </row>
    <row r="127" spans="1:5" s="32" customFormat="1" ht="19.5" customHeight="1" hidden="1">
      <c r="A127" s="55"/>
      <c r="B127" s="48"/>
      <c r="C127" s="48" t="s">
        <v>69</v>
      </c>
      <c r="D127" s="44"/>
      <c r="E127" s="70"/>
    </row>
    <row r="128" spans="1:5" s="32" customFormat="1" ht="21" customHeight="1" hidden="1">
      <c r="A128" s="55"/>
      <c r="B128" s="48"/>
      <c r="C128" s="48" t="s">
        <v>86</v>
      </c>
      <c r="D128" s="44"/>
      <c r="E128" s="70"/>
    </row>
    <row r="129" spans="1:7" s="32" customFormat="1" ht="18.75" customHeight="1" hidden="1">
      <c r="A129" s="55"/>
      <c r="B129" s="48"/>
      <c r="C129" s="48" t="s">
        <v>66</v>
      </c>
      <c r="D129" s="44"/>
      <c r="E129" s="70"/>
      <c r="G129" s="36"/>
    </row>
    <row r="130" spans="1:5" s="32" customFormat="1" ht="19.5" customHeight="1" hidden="1">
      <c r="A130" s="55"/>
      <c r="B130" s="48"/>
      <c r="C130" s="48" t="s">
        <v>76</v>
      </c>
      <c r="D130" s="44"/>
      <c r="E130" s="70"/>
    </row>
    <row r="131" spans="1:5" s="32" customFormat="1" ht="19.5" customHeight="1" hidden="1">
      <c r="A131" s="55"/>
      <c r="B131" s="48"/>
      <c r="C131" s="48" t="s">
        <v>77</v>
      </c>
      <c r="D131" s="44"/>
      <c r="E131" s="70"/>
    </row>
    <row r="132" spans="1:5" s="32" customFormat="1" ht="19.5" customHeight="1" hidden="1">
      <c r="A132" s="55"/>
      <c r="B132" s="48"/>
      <c r="C132" s="48" t="s">
        <v>60</v>
      </c>
      <c r="D132" s="44"/>
      <c r="E132" s="70"/>
    </row>
    <row r="133" spans="1:7" s="32" customFormat="1" ht="23.25" customHeight="1">
      <c r="A133" s="21"/>
      <c r="B133" s="99" t="s">
        <v>85</v>
      </c>
      <c r="C133" s="99"/>
      <c r="D133" s="59">
        <f>SUM(D134:D151)</f>
        <v>9445.460000000001</v>
      </c>
      <c r="E133" s="70"/>
      <c r="G133" s="36"/>
    </row>
    <row r="134" spans="1:5" s="25" customFormat="1" ht="18.75" customHeight="1" hidden="1">
      <c r="A134" s="55"/>
      <c r="B134" s="48"/>
      <c r="C134" s="48" t="s">
        <v>104</v>
      </c>
      <c r="D134" s="44"/>
      <c r="E134" s="69"/>
    </row>
    <row r="135" spans="1:5" s="32" customFormat="1" ht="19.5" customHeight="1" hidden="1">
      <c r="A135" s="55"/>
      <c r="B135" s="48"/>
      <c r="C135" s="48" t="s">
        <v>59</v>
      </c>
      <c r="D135" s="44"/>
      <c r="E135" s="70"/>
    </row>
    <row r="136" spans="1:5" s="32" customFormat="1" ht="19.5" customHeight="1" hidden="1">
      <c r="A136" s="55"/>
      <c r="B136" s="48"/>
      <c r="C136" s="48" t="s">
        <v>30</v>
      </c>
      <c r="D136" s="44"/>
      <c r="E136" s="70"/>
    </row>
    <row r="137" spans="1:5" s="32" customFormat="1" ht="22.5" customHeight="1" hidden="1">
      <c r="A137" s="55"/>
      <c r="B137" s="48"/>
      <c r="C137" s="48" t="s">
        <v>74</v>
      </c>
      <c r="D137" s="44"/>
      <c r="E137" s="70"/>
    </row>
    <row r="138" spans="1:5" s="32" customFormat="1" ht="19.5" customHeight="1">
      <c r="A138" s="55"/>
      <c r="B138" s="48"/>
      <c r="C138" s="48" t="s">
        <v>63</v>
      </c>
      <c r="D138" s="44">
        <v>8337.09</v>
      </c>
      <c r="E138" s="70"/>
    </row>
    <row r="139" spans="1:5" s="32" customFormat="1" ht="18.75" customHeight="1" hidden="1">
      <c r="A139" s="55"/>
      <c r="B139" s="48"/>
      <c r="C139" s="48" t="s">
        <v>75</v>
      </c>
      <c r="D139" s="44"/>
      <c r="E139" s="70"/>
    </row>
    <row r="140" spans="1:5" s="32" customFormat="1" ht="18.75" customHeight="1" hidden="1">
      <c r="A140" s="55"/>
      <c r="B140" s="48"/>
      <c r="C140" s="48" t="s">
        <v>15</v>
      </c>
      <c r="D140" s="44"/>
      <c r="E140" s="70"/>
    </row>
    <row r="141" spans="1:5" s="32" customFormat="1" ht="19.5" customHeight="1" hidden="1">
      <c r="A141" s="55"/>
      <c r="B141" s="48"/>
      <c r="C141" s="48" t="s">
        <v>64</v>
      </c>
      <c r="D141" s="44"/>
      <c r="E141" s="70"/>
    </row>
    <row r="142" spans="1:5" s="32" customFormat="1" ht="19.5" customHeight="1" hidden="1">
      <c r="A142" s="55"/>
      <c r="B142" s="48"/>
      <c r="C142" s="48" t="s">
        <v>18</v>
      </c>
      <c r="D142" s="44"/>
      <c r="E142" s="70"/>
    </row>
    <row r="143" spans="1:5" s="32" customFormat="1" ht="20.25" customHeight="1" hidden="1">
      <c r="A143" s="55"/>
      <c r="B143" s="48"/>
      <c r="C143" s="48" t="s">
        <v>31</v>
      </c>
      <c r="D143" s="44"/>
      <c r="E143" s="70"/>
    </row>
    <row r="144" spans="1:5" s="32" customFormat="1" ht="19.5" customHeight="1" hidden="1">
      <c r="A144" s="55"/>
      <c r="B144" s="48"/>
      <c r="C144" s="48" t="s">
        <v>65</v>
      </c>
      <c r="D144" s="44"/>
      <c r="E144" s="70"/>
    </row>
    <row r="145" spans="1:5" s="32" customFormat="1" ht="19.5" customHeight="1">
      <c r="A145" s="55"/>
      <c r="B145" s="48"/>
      <c r="C145" s="48" t="s">
        <v>45</v>
      </c>
      <c r="D145" s="44">
        <v>976.28</v>
      </c>
      <c r="E145" s="70"/>
    </row>
    <row r="146" spans="1:5" s="32" customFormat="1" ht="19.5" customHeight="1" hidden="1">
      <c r="A146" s="55"/>
      <c r="B146" s="48"/>
      <c r="C146" s="48" t="s">
        <v>69</v>
      </c>
      <c r="D146" s="44"/>
      <c r="E146" s="70"/>
    </row>
    <row r="147" spans="1:5" s="32" customFormat="1" ht="19.5" customHeight="1" hidden="1">
      <c r="A147" s="55"/>
      <c r="B147" s="48"/>
      <c r="C147" s="48" t="s">
        <v>86</v>
      </c>
      <c r="D147" s="44"/>
      <c r="E147" s="70"/>
    </row>
    <row r="148" spans="1:5" s="32" customFormat="1" ht="24" customHeight="1" hidden="1">
      <c r="A148" s="55"/>
      <c r="B148" s="48"/>
      <c r="C148" s="48" t="s">
        <v>66</v>
      </c>
      <c r="D148" s="44"/>
      <c r="E148" s="70"/>
    </row>
    <row r="149" spans="1:5" s="32" customFormat="1" ht="19.5" customHeight="1" hidden="1">
      <c r="A149" s="55"/>
      <c r="B149" s="48"/>
      <c r="C149" s="48" t="s">
        <v>76</v>
      </c>
      <c r="D149" s="44"/>
      <c r="E149" s="70"/>
    </row>
    <row r="150" spans="1:5" s="32" customFormat="1" ht="19.5" customHeight="1">
      <c r="A150" s="55"/>
      <c r="B150" s="48"/>
      <c r="C150" s="48" t="s">
        <v>77</v>
      </c>
      <c r="D150" s="44">
        <v>132.09</v>
      </c>
      <c r="E150" s="70"/>
    </row>
    <row r="151" spans="1:5" s="32" customFormat="1" ht="22.5" customHeight="1" hidden="1">
      <c r="A151" s="55"/>
      <c r="B151" s="48"/>
      <c r="C151" s="48" t="s">
        <v>60</v>
      </c>
      <c r="D151" s="44"/>
      <c r="E151" s="70"/>
    </row>
    <row r="152" spans="1:5" s="32" customFormat="1" ht="19.5">
      <c r="A152" s="55"/>
      <c r="B152" s="99" t="s">
        <v>81</v>
      </c>
      <c r="C152" s="99"/>
      <c r="D152" s="59">
        <f>D153</f>
        <v>0</v>
      </c>
      <c r="E152" s="70"/>
    </row>
    <row r="153" spans="1:5" s="32" customFormat="1" ht="19.5" customHeight="1" hidden="1">
      <c r="A153" s="55"/>
      <c r="B153" s="51"/>
      <c r="C153" s="51" t="s">
        <v>82</v>
      </c>
      <c r="D153" s="44"/>
      <c r="E153" s="70"/>
    </row>
    <row r="154" spans="1:5" s="32" customFormat="1" ht="35.25" customHeight="1">
      <c r="A154" s="86" t="s">
        <v>56</v>
      </c>
      <c r="B154" s="99" t="s">
        <v>119</v>
      </c>
      <c r="C154" s="99"/>
      <c r="D154" s="43">
        <v>47000</v>
      </c>
      <c r="E154" s="70"/>
    </row>
    <row r="155" spans="1:5" s="25" customFormat="1" ht="36" customHeight="1" hidden="1">
      <c r="A155" s="86"/>
      <c r="B155" s="99"/>
      <c r="C155" s="99"/>
      <c r="D155" s="43"/>
      <c r="E155" s="69"/>
    </row>
    <row r="156" spans="1:5" s="25" customFormat="1" ht="42" customHeight="1" hidden="1">
      <c r="A156" s="86"/>
      <c r="B156" s="99"/>
      <c r="C156" s="99"/>
      <c r="D156" s="40"/>
      <c r="E156" s="69"/>
    </row>
    <row r="157" spans="1:5" s="25" customFormat="1" ht="42" customHeight="1" hidden="1">
      <c r="A157" s="86"/>
      <c r="B157" s="101"/>
      <c r="C157" s="102"/>
      <c r="D157" s="40"/>
      <c r="E157" s="69"/>
    </row>
    <row r="158" spans="1:5" s="25" customFormat="1" ht="26.25" customHeight="1" hidden="1">
      <c r="A158" s="86"/>
      <c r="B158" s="99"/>
      <c r="C158" s="99"/>
      <c r="D158" s="43"/>
      <c r="E158" s="69"/>
    </row>
    <row r="159" spans="1:5" s="25" customFormat="1" ht="38.25" customHeight="1" hidden="1">
      <c r="A159" s="86"/>
      <c r="B159" s="99"/>
      <c r="C159" s="99"/>
      <c r="D159" s="43"/>
      <c r="E159" s="69"/>
    </row>
    <row r="160" spans="1:6" s="25" customFormat="1" ht="26.25" customHeight="1">
      <c r="A160" s="50" t="s">
        <v>22</v>
      </c>
      <c r="B160" s="86" t="s">
        <v>57</v>
      </c>
      <c r="C160" s="86"/>
      <c r="D160" s="39">
        <f>D171+D180+D190+D195+D200+D213+D236+D242+D248+D265+D230+D287+D218+D225+D260+D272+D300</f>
        <v>124543.51000000001</v>
      </c>
      <c r="E160" s="69"/>
      <c r="F160" s="61"/>
    </row>
    <row r="161" spans="1:6" s="25" customFormat="1" ht="18.75">
      <c r="A161" s="86" t="s">
        <v>93</v>
      </c>
      <c r="B161" s="80" t="s">
        <v>95</v>
      </c>
      <c r="C161" s="80"/>
      <c r="D161" s="40">
        <v>2973</v>
      </c>
      <c r="E161" s="57"/>
      <c r="F161" s="61"/>
    </row>
    <row r="162" spans="1:6" s="25" customFormat="1" ht="18.75">
      <c r="A162" s="86"/>
      <c r="B162" s="80" t="s">
        <v>117</v>
      </c>
      <c r="C162" s="80"/>
      <c r="D162" s="40">
        <v>6129</v>
      </c>
      <c r="E162" s="57"/>
      <c r="F162" s="61"/>
    </row>
    <row r="163" spans="1:7" s="25" customFormat="1" ht="15.75" customHeight="1">
      <c r="A163" s="86"/>
      <c r="B163" s="80" t="s">
        <v>92</v>
      </c>
      <c r="C163" s="80"/>
      <c r="D163" s="40">
        <v>550</v>
      </c>
      <c r="E163" s="57"/>
      <c r="G163" s="61"/>
    </row>
    <row r="164" spans="1:7" s="25" customFormat="1" ht="18.75">
      <c r="A164" s="86"/>
      <c r="B164" s="80" t="s">
        <v>118</v>
      </c>
      <c r="C164" s="80"/>
      <c r="D164" s="40">
        <v>300</v>
      </c>
      <c r="E164" s="57"/>
      <c r="G164" s="61"/>
    </row>
    <row r="165" spans="1:7" s="25" customFormat="1" ht="18.75">
      <c r="A165" s="86"/>
      <c r="B165" s="80" t="s">
        <v>105</v>
      </c>
      <c r="C165" s="80"/>
      <c r="D165" s="43">
        <v>360</v>
      </c>
      <c r="E165" s="57"/>
      <c r="G165" s="61"/>
    </row>
    <row r="166" spans="1:7" s="25" customFormat="1" ht="26.25" customHeight="1">
      <c r="A166" s="86"/>
      <c r="B166" s="99" t="s">
        <v>107</v>
      </c>
      <c r="C166" s="99"/>
      <c r="D166" s="40">
        <v>70.5</v>
      </c>
      <c r="E166" s="57"/>
      <c r="G166" s="61"/>
    </row>
    <row r="167" spans="1:7" s="25" customFormat="1" ht="18.75" hidden="1">
      <c r="A167" s="86"/>
      <c r="B167" s="101"/>
      <c r="C167" s="102"/>
      <c r="D167" s="40"/>
      <c r="E167" s="57"/>
      <c r="G167" s="61"/>
    </row>
    <row r="168" spans="1:7" s="25" customFormat="1" ht="18.75" hidden="1">
      <c r="A168" s="86"/>
      <c r="B168" s="101"/>
      <c r="C168" s="102"/>
      <c r="D168" s="43"/>
      <c r="E168" s="57"/>
      <c r="G168" s="61"/>
    </row>
    <row r="169" spans="1:7" s="25" customFormat="1" ht="40.5" customHeight="1" hidden="1">
      <c r="A169" s="86"/>
      <c r="B169" s="101"/>
      <c r="C169" s="102"/>
      <c r="D169" s="43"/>
      <c r="E169" s="57"/>
      <c r="G169" s="61"/>
    </row>
    <row r="170" spans="1:7" s="25" customFormat="1" ht="25.5" customHeight="1" hidden="1">
      <c r="A170" s="86"/>
      <c r="B170" s="86"/>
      <c r="C170" s="86"/>
      <c r="D170" s="39"/>
      <c r="E170" s="57"/>
      <c r="G170" s="61"/>
    </row>
    <row r="171" spans="1:5" s="25" customFormat="1" ht="25.5" customHeight="1">
      <c r="A171" s="86"/>
      <c r="B171" s="90" t="s">
        <v>96</v>
      </c>
      <c r="C171" s="90"/>
      <c r="D171" s="59">
        <f>SUM(D161:D170)</f>
        <v>10382.5</v>
      </c>
      <c r="E171" s="57"/>
    </row>
    <row r="172" spans="1:4" s="26" customFormat="1" ht="18.75" hidden="1">
      <c r="A172" s="84" t="s">
        <v>111</v>
      </c>
      <c r="B172" s="80"/>
      <c r="C172" s="80"/>
      <c r="D172" s="29"/>
    </row>
    <row r="173" spans="1:4" s="26" customFormat="1" ht="22.5" customHeight="1" hidden="1">
      <c r="A173" s="88"/>
      <c r="B173" s="80"/>
      <c r="C173" s="80"/>
      <c r="D173" s="29"/>
    </row>
    <row r="174" spans="1:4" s="26" customFormat="1" ht="22.5" customHeight="1" hidden="1">
      <c r="A174" s="88"/>
      <c r="B174" s="80"/>
      <c r="C174" s="80"/>
      <c r="D174" s="29"/>
    </row>
    <row r="175" spans="1:4" s="26" customFormat="1" ht="22.5" customHeight="1" hidden="1">
      <c r="A175" s="88"/>
      <c r="B175" s="80"/>
      <c r="C175" s="80"/>
      <c r="D175" s="29"/>
    </row>
    <row r="176" spans="1:4" s="26" customFormat="1" ht="21.75" customHeight="1" hidden="1">
      <c r="A176" s="88"/>
      <c r="B176" s="80"/>
      <c r="C176" s="80"/>
      <c r="D176" s="29"/>
    </row>
    <row r="177" spans="1:4" s="26" customFormat="1" ht="22.5" customHeight="1" hidden="1">
      <c r="A177" s="88"/>
      <c r="B177" s="80"/>
      <c r="C177" s="80"/>
      <c r="D177" s="29"/>
    </row>
    <row r="178" spans="1:4" s="26" customFormat="1" ht="21.75" customHeight="1" hidden="1">
      <c r="A178" s="88"/>
      <c r="B178" s="80"/>
      <c r="C178" s="80"/>
      <c r="D178" s="29"/>
    </row>
    <row r="179" spans="1:4" s="26" customFormat="1" ht="18.75" hidden="1">
      <c r="A179" s="88"/>
      <c r="B179" s="80"/>
      <c r="C179" s="80"/>
      <c r="D179" s="29"/>
    </row>
    <row r="180" spans="1:8" s="26" customFormat="1" ht="22.5" customHeight="1" hidden="1">
      <c r="A180" s="85"/>
      <c r="B180" s="90" t="s">
        <v>96</v>
      </c>
      <c r="C180" s="90"/>
      <c r="D180" s="60">
        <f>SUM(D172:D179)</f>
        <v>0</v>
      </c>
      <c r="F180" s="28"/>
      <c r="H180" s="28"/>
    </row>
    <row r="181" spans="1:4" s="26" customFormat="1" ht="35.25" customHeight="1">
      <c r="A181" s="86" t="s">
        <v>64</v>
      </c>
      <c r="B181" s="80" t="s">
        <v>122</v>
      </c>
      <c r="C181" s="80"/>
      <c r="D181" s="29">
        <v>2596.5</v>
      </c>
    </row>
    <row r="182" spans="1:4" s="26" customFormat="1" ht="18" customHeight="1">
      <c r="A182" s="86"/>
      <c r="B182" s="80" t="s">
        <v>87</v>
      </c>
      <c r="C182" s="80"/>
      <c r="D182" s="29">
        <f>336.48+1567.41+1906.2+140.58+250.64+89.88</f>
        <v>4291.1900000000005</v>
      </c>
    </row>
    <row r="183" spans="1:4" s="26" customFormat="1" ht="18" customHeight="1" hidden="1">
      <c r="A183" s="86"/>
      <c r="B183" s="80"/>
      <c r="C183" s="80"/>
      <c r="D183" s="29"/>
    </row>
    <row r="184" spans="1:4" s="26" customFormat="1" ht="21" customHeight="1" hidden="1">
      <c r="A184" s="86"/>
      <c r="B184" s="80"/>
      <c r="C184" s="80"/>
      <c r="D184" s="29"/>
    </row>
    <row r="185" spans="1:4" s="26" customFormat="1" ht="22.5" customHeight="1" hidden="1">
      <c r="A185" s="86"/>
      <c r="B185" s="80"/>
      <c r="C185" s="80"/>
      <c r="D185" s="29"/>
    </row>
    <row r="186" spans="1:4" s="26" customFormat="1" ht="22.5" customHeight="1" hidden="1">
      <c r="A186" s="86"/>
      <c r="B186" s="80"/>
      <c r="C186" s="80"/>
      <c r="D186" s="29"/>
    </row>
    <row r="187" spans="1:4" s="26" customFormat="1" ht="22.5" customHeight="1" hidden="1">
      <c r="A187" s="86"/>
      <c r="B187" s="80"/>
      <c r="C187" s="80"/>
      <c r="D187" s="29"/>
    </row>
    <row r="188" spans="1:4" s="26" customFormat="1" ht="22.5" customHeight="1" hidden="1">
      <c r="A188" s="86"/>
      <c r="B188" s="80"/>
      <c r="C188" s="80"/>
      <c r="D188" s="29"/>
    </row>
    <row r="189" spans="1:4" s="26" customFormat="1" ht="12" customHeight="1" hidden="1">
      <c r="A189" s="86"/>
      <c r="B189" s="80"/>
      <c r="C189" s="80"/>
      <c r="D189" s="29"/>
    </row>
    <row r="190" spans="1:4" s="26" customFormat="1" ht="20.25" customHeight="1">
      <c r="A190" s="86"/>
      <c r="B190" s="90" t="s">
        <v>96</v>
      </c>
      <c r="C190" s="90"/>
      <c r="D190" s="24">
        <f>SUM(D181:D189)</f>
        <v>6887.6900000000005</v>
      </c>
    </row>
    <row r="191" spans="1:4" s="26" customFormat="1" ht="21" customHeight="1" hidden="1">
      <c r="A191" s="86" t="s">
        <v>59</v>
      </c>
      <c r="B191" s="80"/>
      <c r="C191" s="80"/>
      <c r="D191" s="29"/>
    </row>
    <row r="192" spans="1:4" s="26" customFormat="1" ht="18.75" hidden="1">
      <c r="A192" s="86"/>
      <c r="B192" s="80"/>
      <c r="C192" s="80"/>
      <c r="D192" s="29"/>
    </row>
    <row r="193" spans="1:4" s="26" customFormat="1" ht="30.75" customHeight="1" hidden="1">
      <c r="A193" s="86"/>
      <c r="B193" s="80"/>
      <c r="C193" s="80"/>
      <c r="D193" s="29"/>
    </row>
    <row r="194" spans="1:4" s="26" customFormat="1" ht="18.75" hidden="1">
      <c r="A194" s="86"/>
      <c r="B194" s="80"/>
      <c r="C194" s="80"/>
      <c r="D194" s="29"/>
    </row>
    <row r="195" spans="1:4" s="26" customFormat="1" ht="19.5" hidden="1">
      <c r="A195" s="86"/>
      <c r="B195" s="90" t="s">
        <v>96</v>
      </c>
      <c r="C195" s="90"/>
      <c r="D195" s="24">
        <f>D191+D192+D193+D194</f>
        <v>0</v>
      </c>
    </row>
    <row r="196" spans="1:4" s="26" customFormat="1" ht="18.75" hidden="1">
      <c r="A196" s="86" t="s">
        <v>106</v>
      </c>
      <c r="B196" s="80"/>
      <c r="C196" s="80"/>
      <c r="D196" s="29"/>
    </row>
    <row r="197" spans="1:4" s="26" customFormat="1" ht="22.5" customHeight="1" hidden="1">
      <c r="A197" s="86"/>
      <c r="B197" s="80"/>
      <c r="C197" s="80"/>
      <c r="D197" s="29"/>
    </row>
    <row r="198" spans="1:4" s="26" customFormat="1" ht="18.75" hidden="1">
      <c r="A198" s="86"/>
      <c r="B198" s="80"/>
      <c r="C198" s="80"/>
      <c r="D198" s="29"/>
    </row>
    <row r="199" spans="1:4" s="26" customFormat="1" ht="18.75" hidden="1">
      <c r="A199" s="86"/>
      <c r="B199" s="80"/>
      <c r="C199" s="80"/>
      <c r="D199" s="29"/>
    </row>
    <row r="200" spans="1:6" s="26" customFormat="1" ht="33.75" customHeight="1" hidden="1">
      <c r="A200" s="86"/>
      <c r="B200" s="90" t="s">
        <v>96</v>
      </c>
      <c r="C200" s="90"/>
      <c r="D200" s="24">
        <f>SUM(D191:D199)</f>
        <v>0</v>
      </c>
      <c r="F200" s="28"/>
    </row>
    <row r="201" spans="1:4" s="26" customFormat="1" ht="18.75" hidden="1">
      <c r="A201" s="86" t="s">
        <v>110</v>
      </c>
      <c r="B201" s="99"/>
      <c r="C201" s="99"/>
      <c r="D201" s="29"/>
    </row>
    <row r="202" spans="1:4" s="26" customFormat="1" ht="27" customHeight="1" hidden="1">
      <c r="A202" s="86"/>
      <c r="B202" s="99"/>
      <c r="C202" s="99"/>
      <c r="D202" s="29"/>
    </row>
    <row r="203" spans="1:4" s="26" customFormat="1" ht="21.75" customHeight="1" hidden="1">
      <c r="A203" s="86"/>
      <c r="B203" s="80"/>
      <c r="C203" s="80"/>
      <c r="D203" s="29"/>
    </row>
    <row r="204" spans="1:4" s="26" customFormat="1" ht="22.5" customHeight="1" hidden="1">
      <c r="A204" s="86"/>
      <c r="B204" s="80"/>
      <c r="C204" s="80"/>
      <c r="D204" s="29"/>
    </row>
    <row r="205" spans="1:4" s="26" customFormat="1" ht="26.25" customHeight="1" hidden="1">
      <c r="A205" s="86"/>
      <c r="B205" s="99"/>
      <c r="C205" s="99"/>
      <c r="D205" s="29"/>
    </row>
    <row r="206" spans="1:4" s="26" customFormat="1" ht="21" customHeight="1" hidden="1">
      <c r="A206" s="86"/>
      <c r="B206" s="101"/>
      <c r="C206" s="102"/>
      <c r="D206" s="29"/>
    </row>
    <row r="207" spans="1:4" s="26" customFormat="1" ht="18.75" hidden="1">
      <c r="A207" s="86"/>
      <c r="B207" s="101"/>
      <c r="C207" s="102"/>
      <c r="D207" s="29"/>
    </row>
    <row r="208" spans="1:4" s="26" customFormat="1" ht="18.75" hidden="1">
      <c r="A208" s="86"/>
      <c r="B208" s="101"/>
      <c r="C208" s="102"/>
      <c r="D208" s="29"/>
    </row>
    <row r="209" spans="1:4" s="26" customFormat="1" ht="18.75" hidden="1">
      <c r="A209" s="86"/>
      <c r="B209" s="101"/>
      <c r="C209" s="102"/>
      <c r="D209" s="29"/>
    </row>
    <row r="210" spans="1:4" s="26" customFormat="1" ht="18.75" hidden="1">
      <c r="A210" s="86"/>
      <c r="B210" s="101"/>
      <c r="C210" s="102"/>
      <c r="D210" s="29"/>
    </row>
    <row r="211" spans="1:4" s="26" customFormat="1" ht="18.75" hidden="1">
      <c r="A211" s="86"/>
      <c r="B211" s="101"/>
      <c r="C211" s="102"/>
      <c r="D211" s="29"/>
    </row>
    <row r="212" spans="1:4" s="26" customFormat="1" ht="22.5" customHeight="1" hidden="1">
      <c r="A212" s="86"/>
      <c r="B212" s="99"/>
      <c r="C212" s="99"/>
      <c r="D212" s="29"/>
    </row>
    <row r="213" spans="1:7" s="26" customFormat="1" ht="20.25" customHeight="1" hidden="1">
      <c r="A213" s="86"/>
      <c r="B213" s="90" t="s">
        <v>96</v>
      </c>
      <c r="C213" s="90"/>
      <c r="D213" s="60">
        <f>SUM(D201:D212)</f>
        <v>0</v>
      </c>
      <c r="G213" s="28"/>
    </row>
    <row r="214" spans="1:7" s="26" customFormat="1" ht="21" customHeight="1">
      <c r="A214" s="86" t="s">
        <v>63</v>
      </c>
      <c r="B214" s="80" t="s">
        <v>44</v>
      </c>
      <c r="C214" s="80"/>
      <c r="D214" s="29">
        <v>8470</v>
      </c>
      <c r="G214" s="28"/>
    </row>
    <row r="215" spans="1:7" s="26" customFormat="1" ht="25.5" customHeight="1" hidden="1">
      <c r="A215" s="86"/>
      <c r="B215" s="80"/>
      <c r="C215" s="80"/>
      <c r="D215" s="29"/>
      <c r="G215" s="28"/>
    </row>
    <row r="216" spans="1:4" s="26" customFormat="1" ht="22.5" customHeight="1" hidden="1">
      <c r="A216" s="86"/>
      <c r="B216" s="80"/>
      <c r="C216" s="80"/>
      <c r="D216" s="29"/>
    </row>
    <row r="217" spans="1:4" s="26" customFormat="1" ht="17.25" customHeight="1" hidden="1">
      <c r="A217" s="86"/>
      <c r="B217" s="80"/>
      <c r="C217" s="80"/>
      <c r="D217" s="29"/>
    </row>
    <row r="218" spans="1:6" s="26" customFormat="1" ht="22.5" customHeight="1">
      <c r="A218" s="86"/>
      <c r="B218" s="90" t="s">
        <v>96</v>
      </c>
      <c r="C218" s="90"/>
      <c r="D218" s="60">
        <f>SUM(D214:D217)</f>
        <v>8470</v>
      </c>
      <c r="F218" s="28"/>
    </row>
    <row r="219" spans="1:4" s="26" customFormat="1" ht="18.75" hidden="1">
      <c r="A219" s="86" t="s">
        <v>109</v>
      </c>
      <c r="B219" s="80"/>
      <c r="C219" s="80"/>
      <c r="D219" s="29"/>
    </row>
    <row r="220" spans="1:4" s="26" customFormat="1" ht="21" customHeight="1" hidden="1">
      <c r="A220" s="86"/>
      <c r="B220" s="111"/>
      <c r="C220" s="111"/>
      <c r="D220" s="29"/>
    </row>
    <row r="221" spans="1:4" s="26" customFormat="1" ht="18.75" hidden="1">
      <c r="A221" s="86"/>
      <c r="B221" s="80"/>
      <c r="C221" s="80"/>
      <c r="D221" s="29"/>
    </row>
    <row r="222" spans="1:4" s="26" customFormat="1" ht="18.75" hidden="1">
      <c r="A222" s="86"/>
      <c r="B222" s="80"/>
      <c r="C222" s="80"/>
      <c r="D222" s="29"/>
    </row>
    <row r="223" spans="1:4" s="26" customFormat="1" ht="24" customHeight="1" hidden="1">
      <c r="A223" s="86"/>
      <c r="B223" s="80"/>
      <c r="C223" s="80"/>
      <c r="D223" s="29"/>
    </row>
    <row r="224" spans="1:4" s="26" customFormat="1" ht="24" customHeight="1" hidden="1">
      <c r="A224" s="86"/>
      <c r="B224" s="78"/>
      <c r="C224" s="79"/>
      <c r="D224" s="29"/>
    </row>
    <row r="225" spans="1:4" s="26" customFormat="1" ht="21" customHeight="1" hidden="1">
      <c r="A225" s="86"/>
      <c r="B225" s="90" t="s">
        <v>96</v>
      </c>
      <c r="C225" s="90"/>
      <c r="D225" s="60">
        <f>D219+D220+D221+D222+D223+D224</f>
        <v>0</v>
      </c>
    </row>
    <row r="226" spans="1:4" s="26" customFormat="1" ht="21" customHeight="1" hidden="1">
      <c r="A226" s="86" t="s">
        <v>60</v>
      </c>
      <c r="B226" s="80"/>
      <c r="C226" s="80"/>
      <c r="D226" s="41"/>
    </row>
    <row r="227" spans="1:4" s="26" customFormat="1" ht="18.75" hidden="1">
      <c r="A227" s="86"/>
      <c r="B227" s="80"/>
      <c r="C227" s="80"/>
      <c r="D227" s="29"/>
    </row>
    <row r="228" spans="1:4" s="26" customFormat="1" ht="18.75" hidden="1">
      <c r="A228" s="86"/>
      <c r="B228" s="80"/>
      <c r="C228" s="80"/>
      <c r="D228" s="29"/>
    </row>
    <row r="229" spans="1:4" s="26" customFormat="1" ht="18.75" hidden="1">
      <c r="A229" s="86"/>
      <c r="B229" s="80"/>
      <c r="C229" s="80"/>
      <c r="D229" s="29"/>
    </row>
    <row r="230" spans="1:6" s="26" customFormat="1" ht="19.5" hidden="1">
      <c r="A230" s="86"/>
      <c r="B230" s="90" t="s">
        <v>96</v>
      </c>
      <c r="C230" s="90"/>
      <c r="D230" s="60">
        <f>SUM(D226:D229)</f>
        <v>0</v>
      </c>
      <c r="F230" s="28"/>
    </row>
    <row r="231" spans="1:4" s="26" customFormat="1" ht="18.75" hidden="1">
      <c r="A231" s="98" t="s">
        <v>31</v>
      </c>
      <c r="B231" s="80"/>
      <c r="C231" s="80"/>
      <c r="D231" s="29"/>
    </row>
    <row r="232" spans="1:4" s="26" customFormat="1" ht="18.75" hidden="1">
      <c r="A232" s="98"/>
      <c r="B232" s="78"/>
      <c r="C232" s="79"/>
      <c r="D232" s="29"/>
    </row>
    <row r="233" spans="1:4" s="26" customFormat="1" ht="21" customHeight="1" hidden="1">
      <c r="A233" s="98"/>
      <c r="B233" s="78"/>
      <c r="C233" s="79"/>
      <c r="D233" s="29"/>
    </row>
    <row r="234" spans="1:4" s="26" customFormat="1" ht="18.75" hidden="1">
      <c r="A234" s="98"/>
      <c r="B234" s="99"/>
      <c r="C234" s="99"/>
      <c r="D234" s="29"/>
    </row>
    <row r="235" spans="1:4" s="26" customFormat="1" ht="18.75" hidden="1">
      <c r="A235" s="98"/>
      <c r="B235" s="80"/>
      <c r="C235" s="100"/>
      <c r="D235" s="29"/>
    </row>
    <row r="236" spans="1:4" s="26" customFormat="1" ht="22.5" customHeight="1" hidden="1">
      <c r="A236" s="98"/>
      <c r="B236" s="90" t="s">
        <v>96</v>
      </c>
      <c r="C236" s="90"/>
      <c r="D236" s="60">
        <f>SUM(D231:D235)</f>
        <v>0</v>
      </c>
    </row>
    <row r="237" spans="1:6" s="26" customFormat="1" ht="21" customHeight="1">
      <c r="A237" s="86" t="s">
        <v>69</v>
      </c>
      <c r="B237" s="80" t="s">
        <v>120</v>
      </c>
      <c r="C237" s="80"/>
      <c r="D237" s="29">
        <v>2520</v>
      </c>
      <c r="F237" s="28"/>
    </row>
    <row r="238" spans="1:4" s="26" customFormat="1" ht="23.25" customHeight="1">
      <c r="A238" s="86"/>
      <c r="B238" s="80" t="s">
        <v>121</v>
      </c>
      <c r="C238" s="80"/>
      <c r="D238" s="29">
        <v>2220</v>
      </c>
    </row>
    <row r="239" spans="1:4" s="26" customFormat="1" ht="23.25" customHeight="1" hidden="1">
      <c r="A239" s="86"/>
      <c r="B239" s="78"/>
      <c r="C239" s="79"/>
      <c r="D239" s="29"/>
    </row>
    <row r="240" spans="1:4" s="26" customFormat="1" ht="23.25" customHeight="1" hidden="1">
      <c r="A240" s="86"/>
      <c r="B240" s="78"/>
      <c r="C240" s="79"/>
      <c r="D240" s="29"/>
    </row>
    <row r="241" spans="1:4" s="26" customFormat="1" ht="23.25" customHeight="1" hidden="1">
      <c r="A241" s="86"/>
      <c r="B241" s="78"/>
      <c r="C241" s="79"/>
      <c r="D241" s="29"/>
    </row>
    <row r="242" spans="1:7" s="26" customFormat="1" ht="24.75" customHeight="1">
      <c r="A242" s="86"/>
      <c r="B242" s="90" t="s">
        <v>96</v>
      </c>
      <c r="C242" s="90"/>
      <c r="D242" s="60">
        <f>D237+D238+D239+D240+D241</f>
        <v>4740</v>
      </c>
      <c r="G242" s="28"/>
    </row>
    <row r="243" spans="1:4" s="26" customFormat="1" ht="40.5" customHeight="1" hidden="1">
      <c r="A243" s="86" t="s">
        <v>0</v>
      </c>
      <c r="B243" s="80"/>
      <c r="C243" s="80"/>
      <c r="D243" s="29"/>
    </row>
    <row r="244" spans="1:4" s="26" customFormat="1" ht="20.25" customHeight="1" hidden="1">
      <c r="A244" s="86"/>
      <c r="B244" s="80"/>
      <c r="C244" s="80"/>
      <c r="D244" s="29"/>
    </row>
    <row r="245" spans="1:4" s="26" customFormat="1" ht="18.75" hidden="1">
      <c r="A245" s="86"/>
      <c r="B245" s="93"/>
      <c r="C245" s="93"/>
      <c r="D245" s="29"/>
    </row>
    <row r="246" spans="1:4" s="26" customFormat="1" ht="18.75" hidden="1">
      <c r="A246" s="86"/>
      <c r="B246" s="93"/>
      <c r="C246" s="96"/>
      <c r="D246" s="29"/>
    </row>
    <row r="247" spans="1:4" s="26" customFormat="1" ht="18.75" hidden="1">
      <c r="A247" s="86"/>
      <c r="B247" s="93"/>
      <c r="C247" s="96"/>
      <c r="D247" s="29"/>
    </row>
    <row r="248" spans="1:4" s="26" customFormat="1" ht="20.25" customHeight="1" hidden="1">
      <c r="A248" s="86"/>
      <c r="B248" s="97" t="s">
        <v>96</v>
      </c>
      <c r="C248" s="97"/>
      <c r="D248" s="60">
        <f>SUM(D243:D247)</f>
        <v>0</v>
      </c>
    </row>
    <row r="249" spans="1:4" s="26" customFormat="1" ht="18.75" hidden="1">
      <c r="A249" s="86" t="s">
        <v>15</v>
      </c>
      <c r="B249" s="80"/>
      <c r="C249" s="80"/>
      <c r="D249" s="29"/>
    </row>
    <row r="250" spans="1:4" s="26" customFormat="1" ht="18.75" customHeight="1" hidden="1">
      <c r="A250" s="86"/>
      <c r="B250" s="80"/>
      <c r="C250" s="80"/>
      <c r="D250" s="29"/>
    </row>
    <row r="251" spans="1:4" s="26" customFormat="1" ht="18.75" hidden="1">
      <c r="A251" s="86"/>
      <c r="B251" s="80"/>
      <c r="C251" s="80"/>
      <c r="D251" s="29"/>
    </row>
    <row r="252" spans="1:4" s="26" customFormat="1" ht="27.75" customHeight="1" hidden="1">
      <c r="A252" s="86"/>
      <c r="B252" s="80"/>
      <c r="C252" s="80"/>
      <c r="D252" s="29"/>
    </row>
    <row r="253" spans="1:4" s="26" customFormat="1" ht="27" customHeight="1" hidden="1">
      <c r="A253" s="86"/>
      <c r="B253" s="80"/>
      <c r="C253" s="80"/>
      <c r="D253" s="29"/>
    </row>
    <row r="254" spans="1:4" s="26" customFormat="1" ht="18.75" hidden="1">
      <c r="A254" s="86"/>
      <c r="B254" s="80"/>
      <c r="C254" s="80"/>
      <c r="D254" s="29"/>
    </row>
    <row r="255" spans="1:4" s="26" customFormat="1" ht="18.75" hidden="1">
      <c r="A255" s="86"/>
      <c r="B255" s="80"/>
      <c r="C255" s="80"/>
      <c r="D255" s="29"/>
    </row>
    <row r="256" spans="1:4" s="26" customFormat="1" ht="18.75" hidden="1">
      <c r="A256" s="86"/>
      <c r="B256" s="80"/>
      <c r="C256" s="80"/>
      <c r="D256" s="29"/>
    </row>
    <row r="257" spans="1:4" s="26" customFormat="1" ht="18.75" hidden="1">
      <c r="A257" s="86"/>
      <c r="B257" s="80"/>
      <c r="C257" s="80"/>
      <c r="D257" s="29"/>
    </row>
    <row r="258" spans="1:4" s="26" customFormat="1" ht="18.75" hidden="1">
      <c r="A258" s="86"/>
      <c r="B258" s="80"/>
      <c r="C258" s="80"/>
      <c r="D258" s="29"/>
    </row>
    <row r="259" spans="1:4" s="26" customFormat="1" ht="18.75" hidden="1">
      <c r="A259" s="86"/>
      <c r="B259" s="80"/>
      <c r="C259" s="80"/>
      <c r="D259" s="29"/>
    </row>
    <row r="260" spans="1:4" s="26" customFormat="1" ht="19.5" customHeight="1" hidden="1">
      <c r="A260" s="86"/>
      <c r="B260" s="90" t="s">
        <v>96</v>
      </c>
      <c r="C260" s="90"/>
      <c r="D260" s="60">
        <f>SUM(D249:E259)</f>
        <v>0</v>
      </c>
    </row>
    <row r="261" spans="1:4" s="26" customFormat="1" ht="18.75" hidden="1">
      <c r="A261" s="86" t="s">
        <v>65</v>
      </c>
      <c r="B261" s="80"/>
      <c r="C261" s="80"/>
      <c r="D261" s="29"/>
    </row>
    <row r="262" spans="1:4" s="26" customFormat="1" ht="18.75" hidden="1">
      <c r="A262" s="86"/>
      <c r="B262" s="93"/>
      <c r="C262" s="93"/>
      <c r="D262" s="29"/>
    </row>
    <row r="263" spans="1:4" s="26" customFormat="1" ht="27" customHeight="1" hidden="1">
      <c r="A263" s="86"/>
      <c r="B263" s="93"/>
      <c r="C263" s="93"/>
      <c r="D263" s="29"/>
    </row>
    <row r="264" spans="1:4" s="26" customFormat="1" ht="39.75" customHeight="1" hidden="1">
      <c r="A264" s="86"/>
      <c r="B264" s="93"/>
      <c r="C264" s="93"/>
      <c r="D264" s="29"/>
    </row>
    <row r="265" spans="1:4" s="26" customFormat="1" ht="26.25" customHeight="1" hidden="1">
      <c r="A265" s="86"/>
      <c r="B265" s="94" t="s">
        <v>96</v>
      </c>
      <c r="C265" s="95"/>
      <c r="D265" s="60">
        <f>SUM(D261:D264)</f>
        <v>0</v>
      </c>
    </row>
    <row r="266" spans="1:4" s="26" customFormat="1" ht="16.5" customHeight="1" hidden="1">
      <c r="A266" s="84" t="s">
        <v>60</v>
      </c>
      <c r="B266" s="80"/>
      <c r="C266" s="80"/>
      <c r="D266" s="29"/>
    </row>
    <row r="267" spans="1:4" s="26" customFormat="1" ht="26.25" customHeight="1" hidden="1">
      <c r="A267" s="88"/>
      <c r="B267" s="78"/>
      <c r="C267" s="79"/>
      <c r="D267" s="29"/>
    </row>
    <row r="268" spans="1:4" s="26" customFormat="1" ht="20.25" customHeight="1" hidden="1">
      <c r="A268" s="88"/>
      <c r="B268" s="78"/>
      <c r="C268" s="79"/>
      <c r="D268" s="29"/>
    </row>
    <row r="269" spans="1:4" s="26" customFormat="1" ht="20.25" customHeight="1" hidden="1">
      <c r="A269" s="88"/>
      <c r="B269" s="78"/>
      <c r="C269" s="79"/>
      <c r="D269" s="29"/>
    </row>
    <row r="270" spans="1:4" s="26" customFormat="1" ht="22.5" customHeight="1" hidden="1">
      <c r="A270" s="88"/>
      <c r="B270" s="78"/>
      <c r="C270" s="79"/>
      <c r="D270" s="29"/>
    </row>
    <row r="271" spans="1:4" s="26" customFormat="1" ht="31.5" customHeight="1" hidden="1">
      <c r="A271" s="88"/>
      <c r="B271" s="80"/>
      <c r="C271" s="80"/>
      <c r="D271" s="29"/>
    </row>
    <row r="272" spans="1:4" s="26" customFormat="1" ht="81" customHeight="1" hidden="1">
      <c r="A272" s="85"/>
      <c r="B272" s="90" t="s">
        <v>96</v>
      </c>
      <c r="C272" s="90"/>
      <c r="D272" s="60">
        <f>SUM(D266:D271)</f>
        <v>0</v>
      </c>
    </row>
    <row r="273" spans="1:4" s="26" customFormat="1" ht="18.75" hidden="1">
      <c r="A273" s="84" t="s">
        <v>63</v>
      </c>
      <c r="B273" s="76"/>
      <c r="C273" s="77"/>
      <c r="D273" s="29"/>
    </row>
    <row r="274" spans="1:4" s="26" customFormat="1" ht="48" customHeight="1" hidden="1">
      <c r="A274" s="88"/>
      <c r="B274" s="80"/>
      <c r="C274" s="80"/>
      <c r="D274" s="29"/>
    </row>
    <row r="275" spans="1:4" s="26" customFormat="1" ht="2.25" customHeight="1" hidden="1">
      <c r="A275" s="88"/>
      <c r="D275" s="29"/>
    </row>
    <row r="276" spans="1:4" s="26" customFormat="1" ht="40.5" customHeight="1" hidden="1">
      <c r="A276" s="88"/>
      <c r="B276" s="80"/>
      <c r="C276" s="80"/>
      <c r="D276" s="29"/>
    </row>
    <row r="277" spans="1:4" s="26" customFormat="1" ht="18.75" hidden="1">
      <c r="A277" s="88"/>
      <c r="B277" s="80"/>
      <c r="C277" s="80"/>
      <c r="D277" s="29"/>
    </row>
    <row r="278" spans="1:4" s="26" customFormat="1" ht="18.75" hidden="1">
      <c r="A278" s="88"/>
      <c r="B278" s="80"/>
      <c r="C278" s="80"/>
      <c r="D278" s="29"/>
    </row>
    <row r="279" spans="1:4" s="26" customFormat="1" ht="16.5" customHeight="1" hidden="1">
      <c r="A279" s="88"/>
      <c r="B279" s="80"/>
      <c r="C279" s="80"/>
      <c r="D279" s="29"/>
    </row>
    <row r="280" spans="1:4" s="26" customFormat="1" ht="17.25" customHeight="1" hidden="1">
      <c r="A280" s="88"/>
      <c r="B280" s="80"/>
      <c r="C280" s="80"/>
      <c r="D280" s="29"/>
    </row>
    <row r="281" spans="1:4" s="26" customFormat="1" ht="18.75" hidden="1">
      <c r="A281" s="88"/>
      <c r="B281" s="78"/>
      <c r="C281" s="79"/>
      <c r="D281" s="29"/>
    </row>
    <row r="282" spans="1:4" s="26" customFormat="1" ht="21" customHeight="1" hidden="1">
      <c r="A282" s="88"/>
      <c r="B282" s="78"/>
      <c r="C282" s="79"/>
      <c r="D282" s="29"/>
    </row>
    <row r="283" s="26" customFormat="1" ht="18" customHeight="1" hidden="1">
      <c r="A283" s="88"/>
    </row>
    <row r="284" s="26" customFormat="1" ht="22.5" customHeight="1" hidden="1">
      <c r="A284" s="88"/>
    </row>
    <row r="285" s="26" customFormat="1" ht="22.5" customHeight="1" hidden="1">
      <c r="A285" s="88"/>
    </row>
    <row r="286" spans="1:4" s="26" customFormat="1" ht="30" customHeight="1" hidden="1">
      <c r="A286" s="85"/>
      <c r="B286" s="91"/>
      <c r="C286" s="92"/>
      <c r="D286" s="72"/>
    </row>
    <row r="287" spans="1:4" s="26" customFormat="1" ht="19.5" hidden="1">
      <c r="A287" s="21"/>
      <c r="B287" s="90" t="s">
        <v>96</v>
      </c>
      <c r="C287" s="90"/>
      <c r="D287" s="60">
        <f>D273+D274+D275+D276+D277+D278+D280+D281+D282+D286</f>
        <v>0</v>
      </c>
    </row>
    <row r="288" spans="1:4" s="26" customFormat="1" ht="38.25" customHeight="1">
      <c r="A288" s="84" t="s">
        <v>12</v>
      </c>
      <c r="B288" s="80" t="s">
        <v>125</v>
      </c>
      <c r="C288" s="80"/>
      <c r="D288" s="73">
        <v>34240.72</v>
      </c>
    </row>
    <row r="289" spans="1:4" s="26" customFormat="1" ht="18.75">
      <c r="A289" s="88"/>
      <c r="B289" s="80" t="s">
        <v>126</v>
      </c>
      <c r="C289" s="80"/>
      <c r="D289" s="73">
        <v>59822.6</v>
      </c>
    </row>
    <row r="290" spans="1:4" s="26" customFormat="1" ht="18.75" hidden="1">
      <c r="A290" s="88"/>
      <c r="B290" s="89"/>
      <c r="C290" s="89"/>
      <c r="D290" s="73"/>
    </row>
    <row r="291" spans="1:4" s="26" customFormat="1" ht="42" customHeight="1" hidden="1">
      <c r="A291" s="88"/>
      <c r="B291" s="89"/>
      <c r="C291" s="89"/>
      <c r="D291" s="73"/>
    </row>
    <row r="292" spans="1:4" s="26" customFormat="1" ht="18.75" hidden="1">
      <c r="A292" s="88"/>
      <c r="B292" s="89"/>
      <c r="C292" s="89"/>
      <c r="D292" s="73"/>
    </row>
    <row r="293" spans="1:4" s="26" customFormat="1" ht="18.75" hidden="1">
      <c r="A293" s="88"/>
      <c r="B293" s="89"/>
      <c r="C293" s="89"/>
      <c r="D293" s="73"/>
    </row>
    <row r="294" spans="1:4" s="26" customFormat="1" ht="18.75" hidden="1">
      <c r="A294" s="88"/>
      <c r="B294" s="89"/>
      <c r="C294" s="89"/>
      <c r="D294" s="73"/>
    </row>
    <row r="295" spans="1:4" s="26" customFormat="1" ht="18.75" customHeight="1" hidden="1">
      <c r="A295" s="88"/>
      <c r="B295" s="89"/>
      <c r="C295" s="89"/>
      <c r="D295" s="29"/>
    </row>
    <row r="296" spans="1:4" s="26" customFormat="1" ht="22.5" customHeight="1" hidden="1">
      <c r="A296" s="88"/>
      <c r="B296" s="89"/>
      <c r="C296" s="89"/>
      <c r="D296" s="29"/>
    </row>
    <row r="297" spans="1:4" s="26" customFormat="1" ht="15" customHeight="1" hidden="1">
      <c r="A297" s="88"/>
      <c r="B297" s="89"/>
      <c r="C297" s="89"/>
      <c r="D297" s="29"/>
    </row>
    <row r="298" spans="1:4" s="26" customFormat="1" ht="18.75" customHeight="1" hidden="1">
      <c r="A298" s="88"/>
      <c r="B298" s="89"/>
      <c r="C298" s="89"/>
      <c r="D298" s="29"/>
    </row>
    <row r="299" spans="1:4" s="26" customFormat="1" ht="18.75" customHeight="1" hidden="1">
      <c r="A299" s="88"/>
      <c r="B299" s="89"/>
      <c r="C299" s="89"/>
      <c r="D299" s="29"/>
    </row>
    <row r="300" spans="1:4" s="26" customFormat="1" ht="20.25" customHeight="1">
      <c r="A300" s="85"/>
      <c r="B300" s="90" t="s">
        <v>96</v>
      </c>
      <c r="C300" s="90"/>
      <c r="D300" s="60">
        <f>SUM(D288:D299)</f>
        <v>94063.32</v>
      </c>
    </row>
    <row r="301" spans="1:7" s="26" customFormat="1" ht="24.75" customHeight="1">
      <c r="A301" s="21"/>
      <c r="B301" s="81" t="s">
        <v>19</v>
      </c>
      <c r="C301" s="81"/>
      <c r="D301" s="24">
        <f>D160+D13</f>
        <v>563667.23</v>
      </c>
      <c r="E301" s="27"/>
      <c r="F301" s="28"/>
      <c r="G301" s="28"/>
    </row>
    <row r="302" spans="1:7" s="26" customFormat="1" ht="18" customHeight="1">
      <c r="A302" s="71"/>
      <c r="B302" s="87" t="s">
        <v>58</v>
      </c>
      <c r="C302" s="87"/>
      <c r="D302" s="24">
        <f>SUM(D303:E310)</f>
        <v>4094081.42</v>
      </c>
      <c r="E302" s="27"/>
      <c r="G302" s="28"/>
    </row>
    <row r="303" spans="1:7" s="26" customFormat="1" ht="18" customHeight="1">
      <c r="A303" s="84" t="s">
        <v>12</v>
      </c>
      <c r="B303" s="80" t="s">
        <v>127</v>
      </c>
      <c r="C303" s="80"/>
      <c r="D303" s="29">
        <v>3998781.42</v>
      </c>
      <c r="E303" s="27"/>
      <c r="G303" s="28"/>
    </row>
    <row r="304" spans="1:5" s="26" customFormat="1" ht="18.75" hidden="1">
      <c r="A304" s="88"/>
      <c r="B304" s="80"/>
      <c r="C304" s="80"/>
      <c r="D304" s="29"/>
      <c r="E304" s="27"/>
    </row>
    <row r="305" spans="1:5" s="26" customFormat="1" ht="18.75" hidden="1">
      <c r="A305" s="88"/>
      <c r="B305" s="80"/>
      <c r="C305" s="80"/>
      <c r="D305" s="29"/>
      <c r="E305" s="68"/>
    </row>
    <row r="306" spans="1:5" s="26" customFormat="1" ht="18.75" hidden="1">
      <c r="A306" s="85"/>
      <c r="B306" s="80"/>
      <c r="C306" s="80"/>
      <c r="D306" s="74"/>
      <c r="E306" s="68"/>
    </row>
    <row r="307" spans="1:4" s="26" customFormat="1" ht="37.5">
      <c r="A307" s="21" t="s">
        <v>110</v>
      </c>
      <c r="B307" s="80" t="s">
        <v>128</v>
      </c>
      <c r="C307" s="80"/>
      <c r="D307" s="29">
        <v>93800</v>
      </c>
    </row>
    <row r="308" spans="1:4" s="26" customFormat="1" ht="18.75">
      <c r="A308" s="84" t="s">
        <v>59</v>
      </c>
      <c r="B308" s="80" t="s">
        <v>129</v>
      </c>
      <c r="C308" s="80"/>
      <c r="D308" s="29">
        <v>1500</v>
      </c>
    </row>
    <row r="309" spans="1:4" s="26" customFormat="1" ht="18.75" hidden="1">
      <c r="A309" s="85"/>
      <c r="B309" s="80"/>
      <c r="C309" s="80"/>
      <c r="D309" s="29"/>
    </row>
    <row r="310" spans="1:4" s="26" customFormat="1" ht="18.75" hidden="1">
      <c r="A310" s="50"/>
      <c r="B310" s="80"/>
      <c r="C310" s="80"/>
      <c r="D310" s="29"/>
    </row>
    <row r="311" spans="1:7" s="26" customFormat="1" ht="18.75">
      <c r="A311" s="50"/>
      <c r="B311" s="86" t="s">
        <v>98</v>
      </c>
      <c r="C311" s="86"/>
      <c r="D311" s="24">
        <f>D301+D302</f>
        <v>4657748.65</v>
      </c>
      <c r="F311" s="28"/>
      <c r="G311" s="28"/>
    </row>
    <row r="312" spans="1:4" s="26" customFormat="1" ht="18.75" customHeight="1">
      <c r="A312" s="50"/>
      <c r="B312" s="81"/>
      <c r="C312" s="82"/>
      <c r="D312" s="21"/>
    </row>
    <row r="313" spans="1:4" s="26" customFormat="1" ht="18.75" customHeight="1">
      <c r="A313" s="50"/>
      <c r="B313" s="80"/>
      <c r="C313" s="80"/>
      <c r="D313" s="29"/>
    </row>
    <row r="314" spans="1:4" s="64" customFormat="1" ht="21" customHeight="1">
      <c r="A314" s="62"/>
      <c r="B314" s="83" t="s">
        <v>100</v>
      </c>
      <c r="C314" s="83"/>
      <c r="D314" s="63">
        <f>D11-D301-D302</f>
        <v>1340308.8000000007</v>
      </c>
    </row>
    <row r="315" spans="1:4" s="26" customFormat="1" ht="18.75">
      <c r="A315" s="50"/>
      <c r="B315" s="78"/>
      <c r="C315" s="79"/>
      <c r="D315" s="29"/>
    </row>
    <row r="316" spans="1:5" s="26" customFormat="1" ht="22.5" customHeight="1">
      <c r="A316" s="50"/>
      <c r="B316" s="81" t="s">
        <v>88</v>
      </c>
      <c r="C316" s="81"/>
      <c r="D316" s="24">
        <f>D315+D317+D318+D319+D320+D321+D323+D325+D326</f>
        <v>0</v>
      </c>
      <c r="E316" s="27"/>
    </row>
    <row r="317" spans="1:5" s="26" customFormat="1" ht="18.75">
      <c r="A317" s="21"/>
      <c r="B317" s="78"/>
      <c r="C317" s="79"/>
      <c r="D317" s="29"/>
      <c r="E317" s="27"/>
    </row>
    <row r="318" spans="1:5" s="26" customFormat="1" ht="44.25" customHeight="1">
      <c r="A318" s="58"/>
      <c r="B318" s="78"/>
      <c r="C318" s="79"/>
      <c r="D318" s="29"/>
      <c r="E318" s="27"/>
    </row>
    <row r="319" spans="1:5" s="26" customFormat="1" ht="19.5" customHeight="1">
      <c r="A319" s="50"/>
      <c r="B319" s="80"/>
      <c r="C319" s="80"/>
      <c r="D319" s="29"/>
      <c r="E319" s="27"/>
    </row>
    <row r="320" spans="1:5" s="26" customFormat="1" ht="15.75" customHeight="1">
      <c r="A320" s="81"/>
      <c r="B320" s="80"/>
      <c r="C320" s="80"/>
      <c r="D320" s="29"/>
      <c r="E320" s="27"/>
    </row>
    <row r="321" spans="1:5" s="26" customFormat="1" ht="15.75" customHeight="1">
      <c r="A321" s="81"/>
      <c r="B321" s="80"/>
      <c r="C321" s="80"/>
      <c r="D321" s="29"/>
      <c r="E321" s="27"/>
    </row>
    <row r="322" spans="1:5" s="26" customFormat="1" ht="15.75" customHeight="1">
      <c r="A322" s="81"/>
      <c r="B322" s="80"/>
      <c r="C322" s="80"/>
      <c r="D322" s="29"/>
      <c r="E322" s="27"/>
    </row>
    <row r="323" spans="1:5" s="26" customFormat="1" ht="15.75" customHeight="1">
      <c r="A323" s="81"/>
      <c r="B323" s="66"/>
      <c r="C323" s="66"/>
      <c r="D323" s="29"/>
      <c r="E323" s="27"/>
    </row>
    <row r="324" spans="1:5" s="26" customFormat="1" ht="15.75" customHeight="1">
      <c r="A324" s="66"/>
      <c r="B324" s="21"/>
      <c r="C324" s="21"/>
      <c r="D324" s="67"/>
      <c r="E324" s="27"/>
    </row>
    <row r="325" spans="1:4" ht="15.75" customHeight="1">
      <c r="A325" s="66"/>
      <c r="B325" s="76"/>
      <c r="C325" s="77"/>
      <c r="D325" s="67"/>
    </row>
    <row r="326" spans="1:4" ht="15.75" customHeight="1">
      <c r="A326" s="21"/>
      <c r="B326" s="78"/>
      <c r="C326" s="79"/>
      <c r="D326" s="67"/>
    </row>
    <row r="327" spans="1:8" s="30" customFormat="1" ht="18.75">
      <c r="A327" s="66"/>
      <c r="B327" s="78"/>
      <c r="C327" s="79"/>
      <c r="D327" s="67"/>
      <c r="F327" s="22"/>
      <c r="G327" s="22"/>
      <c r="H327" s="22"/>
    </row>
    <row r="328" spans="1:8" s="30" customFormat="1" ht="18.75">
      <c r="A328" s="66"/>
      <c r="B328" s="66"/>
      <c r="C328" s="66"/>
      <c r="D328" s="67"/>
      <c r="F328" s="22"/>
      <c r="G328" s="22"/>
      <c r="H328" s="22"/>
    </row>
    <row r="329" spans="1:8" s="30" customFormat="1" ht="18.75">
      <c r="A329" s="66"/>
      <c r="B329" s="66"/>
      <c r="C329" s="66"/>
      <c r="D329" s="67"/>
      <c r="F329" s="22"/>
      <c r="G329" s="22"/>
      <c r="H329" s="22"/>
    </row>
    <row r="330" spans="1:8" s="30" customFormat="1" ht="18.75">
      <c r="A330" s="21"/>
      <c r="B330" s="78"/>
      <c r="C330" s="79"/>
      <c r="D330" s="67"/>
      <c r="F330" s="22"/>
      <c r="G330" s="22"/>
      <c r="H330" s="22"/>
    </row>
  </sheetData>
  <sheetProtection password="CE24" sheet="1"/>
  <mergeCells count="224">
    <mergeCell ref="B325:C325"/>
    <mergeCell ref="B326:C326"/>
    <mergeCell ref="B327:C327"/>
    <mergeCell ref="B330:C330"/>
    <mergeCell ref="B318:C318"/>
    <mergeCell ref="B319:C319"/>
    <mergeCell ref="A320:A323"/>
    <mergeCell ref="B320:C320"/>
    <mergeCell ref="B321:C321"/>
    <mergeCell ref="B322:C322"/>
    <mergeCell ref="B312:C312"/>
    <mergeCell ref="B313:C313"/>
    <mergeCell ref="B314:C314"/>
    <mergeCell ref="B315:C315"/>
    <mergeCell ref="B316:C316"/>
    <mergeCell ref="B317:C317"/>
    <mergeCell ref="B307:C307"/>
    <mergeCell ref="A308:A309"/>
    <mergeCell ref="B308:C308"/>
    <mergeCell ref="B309:C309"/>
    <mergeCell ref="B310:C310"/>
    <mergeCell ref="B311:C311"/>
    <mergeCell ref="B301:C301"/>
    <mergeCell ref="B302:C302"/>
    <mergeCell ref="A303:A306"/>
    <mergeCell ref="B303:C303"/>
    <mergeCell ref="B304:C304"/>
    <mergeCell ref="B305:C305"/>
    <mergeCell ref="B306:C306"/>
    <mergeCell ref="B295:C295"/>
    <mergeCell ref="B296:C296"/>
    <mergeCell ref="B297:C297"/>
    <mergeCell ref="B298:C298"/>
    <mergeCell ref="B299:C299"/>
    <mergeCell ref="B300:C300"/>
    <mergeCell ref="B286:C286"/>
    <mergeCell ref="B287:C287"/>
    <mergeCell ref="A288:A300"/>
    <mergeCell ref="B288:C288"/>
    <mergeCell ref="B289:C289"/>
    <mergeCell ref="B290:C290"/>
    <mergeCell ref="B291:C291"/>
    <mergeCell ref="B292:C292"/>
    <mergeCell ref="B293:C293"/>
    <mergeCell ref="B294:C294"/>
    <mergeCell ref="A273:A286"/>
    <mergeCell ref="B273:C273"/>
    <mergeCell ref="B274:C274"/>
    <mergeCell ref="B276:C276"/>
    <mergeCell ref="B277:C277"/>
    <mergeCell ref="B278:C278"/>
    <mergeCell ref="B279:C279"/>
    <mergeCell ref="B280:C280"/>
    <mergeCell ref="B281:C281"/>
    <mergeCell ref="B282:C282"/>
    <mergeCell ref="A266:A272"/>
    <mergeCell ref="B266:C266"/>
    <mergeCell ref="B267:C267"/>
    <mergeCell ref="B268:C268"/>
    <mergeCell ref="B269:C269"/>
    <mergeCell ref="B270:C270"/>
    <mergeCell ref="B271:C271"/>
    <mergeCell ref="B272:C272"/>
    <mergeCell ref="B258:C258"/>
    <mergeCell ref="B259:C259"/>
    <mergeCell ref="B260:C260"/>
    <mergeCell ref="A261:A265"/>
    <mergeCell ref="B261:C261"/>
    <mergeCell ref="B262:C262"/>
    <mergeCell ref="B263:C263"/>
    <mergeCell ref="B264:C264"/>
    <mergeCell ref="B265:C265"/>
    <mergeCell ref="A249:A260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A243:A248"/>
    <mergeCell ref="B243:C243"/>
    <mergeCell ref="B244:C244"/>
    <mergeCell ref="B245:C245"/>
    <mergeCell ref="B246:C246"/>
    <mergeCell ref="B247:C247"/>
    <mergeCell ref="B248:C248"/>
    <mergeCell ref="A237:A242"/>
    <mergeCell ref="B237:C237"/>
    <mergeCell ref="B238:C238"/>
    <mergeCell ref="B239:C239"/>
    <mergeCell ref="B240:C240"/>
    <mergeCell ref="B241:C241"/>
    <mergeCell ref="B242:C242"/>
    <mergeCell ref="A231:A236"/>
    <mergeCell ref="B231:C231"/>
    <mergeCell ref="B232:C232"/>
    <mergeCell ref="B233:C233"/>
    <mergeCell ref="B234:C234"/>
    <mergeCell ref="B235:C235"/>
    <mergeCell ref="B236:C236"/>
    <mergeCell ref="A226:A230"/>
    <mergeCell ref="B226:C226"/>
    <mergeCell ref="B227:C227"/>
    <mergeCell ref="B228:C228"/>
    <mergeCell ref="B229:C229"/>
    <mergeCell ref="B230:C230"/>
    <mergeCell ref="A219:A225"/>
    <mergeCell ref="B219:C219"/>
    <mergeCell ref="B220:C220"/>
    <mergeCell ref="B221:C221"/>
    <mergeCell ref="B222:C222"/>
    <mergeCell ref="B223:C223"/>
    <mergeCell ref="B224:C224"/>
    <mergeCell ref="B225:C225"/>
    <mergeCell ref="B210:C210"/>
    <mergeCell ref="B211:C211"/>
    <mergeCell ref="B212:C212"/>
    <mergeCell ref="B213:C213"/>
    <mergeCell ref="A214:A218"/>
    <mergeCell ref="B214:C214"/>
    <mergeCell ref="B215:C215"/>
    <mergeCell ref="B216:C216"/>
    <mergeCell ref="B217:C217"/>
    <mergeCell ref="B218:C218"/>
    <mergeCell ref="A201:A213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195:C195"/>
    <mergeCell ref="A196:A200"/>
    <mergeCell ref="B196:C196"/>
    <mergeCell ref="B197:C197"/>
    <mergeCell ref="B198:C198"/>
    <mergeCell ref="B199:C199"/>
    <mergeCell ref="B200:C200"/>
    <mergeCell ref="B186:C186"/>
    <mergeCell ref="B187:C187"/>
    <mergeCell ref="B188:C188"/>
    <mergeCell ref="B189:C189"/>
    <mergeCell ref="B190:C190"/>
    <mergeCell ref="A191:A195"/>
    <mergeCell ref="B191:C191"/>
    <mergeCell ref="B192:C192"/>
    <mergeCell ref="B193:C193"/>
    <mergeCell ref="B194:C194"/>
    <mergeCell ref="B177:C177"/>
    <mergeCell ref="B178:C178"/>
    <mergeCell ref="B179:C179"/>
    <mergeCell ref="B180:C180"/>
    <mergeCell ref="A181:A190"/>
    <mergeCell ref="B181:C181"/>
    <mergeCell ref="B182:C182"/>
    <mergeCell ref="B183:C183"/>
    <mergeCell ref="B184:C184"/>
    <mergeCell ref="B185:C185"/>
    <mergeCell ref="B168:C168"/>
    <mergeCell ref="B169:C169"/>
    <mergeCell ref="B170:C170"/>
    <mergeCell ref="B171:C171"/>
    <mergeCell ref="A172:A180"/>
    <mergeCell ref="B172:C172"/>
    <mergeCell ref="B173:C173"/>
    <mergeCell ref="B174:C174"/>
    <mergeCell ref="B175:C175"/>
    <mergeCell ref="B176:C176"/>
    <mergeCell ref="B159:C159"/>
    <mergeCell ref="B160:C160"/>
    <mergeCell ref="A161:A171"/>
    <mergeCell ref="B161:C161"/>
    <mergeCell ref="B162:C162"/>
    <mergeCell ref="B163:C163"/>
    <mergeCell ref="B164:C164"/>
    <mergeCell ref="B165:C165"/>
    <mergeCell ref="B166:C166"/>
    <mergeCell ref="B167:C167"/>
    <mergeCell ref="B93:C93"/>
    <mergeCell ref="B114:C114"/>
    <mergeCell ref="B133:C133"/>
    <mergeCell ref="B152:C152"/>
    <mergeCell ref="A154:A159"/>
    <mergeCell ref="B154:C154"/>
    <mergeCell ref="B155:C155"/>
    <mergeCell ref="B156:C156"/>
    <mergeCell ref="B157:C157"/>
    <mergeCell ref="B158:C158"/>
    <mergeCell ref="B46:C46"/>
    <mergeCell ref="B47:C47"/>
    <mergeCell ref="B48:C48"/>
    <mergeCell ref="B49:C49"/>
    <mergeCell ref="B50:C50"/>
    <mergeCell ref="B71:C71"/>
    <mergeCell ref="B40:C40"/>
    <mergeCell ref="B41:C41"/>
    <mergeCell ref="B42:C42"/>
    <mergeCell ref="B43:C43"/>
    <mergeCell ref="B44:C44"/>
    <mergeCell ref="B45:C45"/>
    <mergeCell ref="B14:C14"/>
    <mergeCell ref="B35:C35"/>
    <mergeCell ref="B36:C36"/>
    <mergeCell ref="B37:C37"/>
    <mergeCell ref="B38:C38"/>
    <mergeCell ref="B39:C39"/>
    <mergeCell ref="A8:C8"/>
    <mergeCell ref="A9:C9"/>
    <mergeCell ref="A10:C10"/>
    <mergeCell ref="A11:C11"/>
    <mergeCell ref="A12:D12"/>
    <mergeCell ref="B13:C13"/>
    <mergeCell ref="A1:E1"/>
    <mergeCell ref="A2:D2"/>
    <mergeCell ref="A4:C4"/>
    <mergeCell ref="A5:C5"/>
    <mergeCell ref="A6:C6"/>
    <mergeCell ref="A7:C7"/>
  </mergeCells>
  <printOptions horizontalCentered="1"/>
  <pageMargins left="0.4330708661417323" right="0" top="0.5511811023622047" bottom="0.31496062992125984" header="0.4330708661417323" footer="0.5118110236220472"/>
  <pageSetup horizontalDpi="600" verticalDpi="600" orientation="portrait" paperSize="9" scale="60" r:id="rId1"/>
  <rowBreaks count="1" manualBreakCount="1">
    <brk id="28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2021-11-24T07:10:06Z</cp:lastPrinted>
  <dcterms:created xsi:type="dcterms:W3CDTF">2015-05-15T06:08:32Z</dcterms:created>
  <dcterms:modified xsi:type="dcterms:W3CDTF">2021-11-24T07:39:47Z</dcterms:modified>
  <cp:category/>
  <cp:version/>
  <cp:contentType/>
  <cp:contentStatus/>
</cp:coreProperties>
</file>