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11.2021" sheetId="2" r:id="rId2"/>
  </sheets>
  <definedNames>
    <definedName name="_xlnm.Print_Area" localSheetId="1">'25.11.2021'!$A$1:$E$320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<sst xmlns="http://schemas.openxmlformats.org/spreadsheetml/2006/main" count="278" uniqueCount="132">
  <si>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</si>
  <si>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</si>
  <si>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</si>
  <si>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</si>
  <si>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</si>
  <si>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</si>
  <si>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</si>
  <si>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</si>
  <si>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</si>
  <si>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</si>
  <si>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</si>
  <si>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</si>
  <si>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</si>
  <si>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</si>
  <si>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</si>
  <si>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</si>
  <si>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</si>
  <si>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</si>
  <si>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</si>
  <si>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</si>
  <si>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</si>
  <si>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</si>
  <si>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</si>
  <si>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</si>
  <si>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</si>
  <si>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</si>
  <si>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</si>
  <si>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</si>
  <si>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</si>
  <si>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</si>
  <si>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</si>
  <si>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</si>
  <si>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</si>
  <si>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</si>
  <si>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</si>
  <si>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</si>
  <si>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</si>
  <si>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</si>
  <si>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</si>
  <si>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</si>
  <si>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</si>
  <si>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</si>
  <si>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</si>
  <si>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</si>
  <si>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</si>
  <si>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</si>
  <si>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</si>
  <si>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</si>
  <si>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</si>
  <si>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</si>
  <si>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</si>
  <si>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</si>
  <si>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</si>
  <si>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</si>
  <si>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</si>
  <si>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</si>
  <si>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</si>
  <si>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</si>
  <si>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</si>
  <si>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</si>
  <si>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</si>
  <si>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</si>
  <si>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</si>
  <si>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</si>
  <si>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</si>
  <si>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</si>
  <si>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</si>
  <si>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</si>
  <si>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</si>
  <si>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</si>
  <si>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</si>
  <si>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</si>
  <si>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</si>
  <si>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</si>
  <si>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</si>
  <si>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</si>
  <si>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</si>
  <si>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</si>
  <si>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</si>
  <si>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</si>
  <si>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</si>
  <si>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</si>
  <si>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</si>
  <si>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</si>
  <si>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</si>
  <si>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</si>
  <si>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</si>
  <si>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</si>
  <si>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</si>
  <si>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</si>
  <si>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</si>
  <si>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</si>
  <si>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</si>
  <si>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</si>
  <si>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</si>
  <si>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</si>
  <si>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</si>
  <si>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бензин</t>
  </si>
  <si>
    <t xml:space="preserve">ЦМЛ </t>
  </si>
  <si>
    <t>господарчі товари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</si>
  <si>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</si>
  <si>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</si>
  <si>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</si>
  <si>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</si>
  <si>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</si>
  <si>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</si>
  <si>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</si>
  <si>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</si>
  <si>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Заробітна плата за ІІ половину листопада та звільненим</t>
  </si>
  <si>
    <t>Фінансування видатків бюджету Ніжинської міської територіальної громади за 25.11.2021р. пооб’єктно</t>
  </si>
  <si>
    <t>Залишок коштів станом на 25.11.2021 р., в т.ч.:</t>
  </si>
  <si>
    <t>Надходження коштів на рахунки бюджету 25.11.2021 р., в т.ч.:</t>
  </si>
  <si>
    <t xml:space="preserve">Всього коштів на рахунках бюджету 25.11.2021 р. </t>
  </si>
  <si>
    <t>МСП Варта</t>
  </si>
  <si>
    <t>медичні засоби, закупівля боді-камери</t>
  </si>
  <si>
    <t>кімоно для дзюдо</t>
  </si>
  <si>
    <t>поручень пристінний</t>
  </si>
  <si>
    <t>послуги з улаштування розбирання риштувань</t>
  </si>
  <si>
    <t>прапори</t>
  </si>
  <si>
    <t>стіл</t>
  </si>
  <si>
    <t>проведення технагляду</t>
  </si>
  <si>
    <t>монтаж та демонтаж віконних блоків</t>
  </si>
  <si>
    <t>мережеве обладнання (програма інформатизації)</t>
  </si>
  <si>
    <t>меблі /співфінансування субв. НУШ</t>
  </si>
  <si>
    <t>охорона приміщення</t>
  </si>
  <si>
    <t>підвищення кваліфікації</t>
  </si>
  <si>
    <t>гоподарчі товари</t>
  </si>
  <si>
    <t>капремонт по вул.Гоголя, технагляд</t>
  </si>
  <si>
    <t>реконструкція частини головного корпусу КНП "Ніжинська ЦМЛ ім.М.Галицького"</t>
  </si>
  <si>
    <t xml:space="preserve">КП ВУКГ, зарплата та податки, згідно МЦП "Удосконалення системи поводження з ТПВ" </t>
  </si>
  <si>
    <t xml:space="preserve">поточний ремонт тротуарів по вул.Редкінська, вул.Широкомагерська </t>
  </si>
  <si>
    <t xml:space="preserve">розпорядження  №  658, 661,662  від  25.11.2021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</si>
</sst>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="70" zoomScaleSheetLayoutView="70" workbookViewId="0" topLeftCell="A154">
      <selection activeCell="B215" sqref="B215:C21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3" t="s">
        <v>109</v>
      </c>
      <c r="B1" s="103"/>
      <c r="C1" s="103"/>
      <c r="D1" s="103"/>
      <c r="E1" s="103"/>
    </row>
    <row r="2" spans="1:5" ht="26.25" customHeight="1" hidden="1">
      <c r="A2" s="104" t="s">
        <v>131</v>
      </c>
      <c r="B2" s="104"/>
      <c r="C2" s="104"/>
      <c r="D2" s="105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85" t="s">
        <v>110</v>
      </c>
      <c r="B4" s="85"/>
      <c r="C4" s="85"/>
      <c r="D4" s="52">
        <v>3996098.72</v>
      </c>
      <c r="E4" s="23"/>
    </row>
    <row r="5" spans="1:5" ht="23.25" customHeight="1">
      <c r="A5" s="85" t="s">
        <v>103</v>
      </c>
      <c r="B5" s="85"/>
      <c r="C5" s="85"/>
      <c r="D5" s="52"/>
      <c r="E5" s="23"/>
    </row>
    <row r="6" spans="1:5" ht="23.25" customHeight="1">
      <c r="A6" s="85" t="s">
        <v>111</v>
      </c>
      <c r="B6" s="85"/>
      <c r="C6" s="85"/>
      <c r="D6" s="52">
        <f>D9+D10</f>
        <v>456740.45</v>
      </c>
      <c r="E6" s="23"/>
    </row>
    <row r="7" spans="1:5" ht="23.25" customHeight="1">
      <c r="A7" s="100" t="s">
        <v>105</v>
      </c>
      <c r="B7" s="100"/>
      <c r="C7" s="100"/>
      <c r="D7" s="24"/>
      <c r="E7" s="23"/>
    </row>
    <row r="8" spans="1:5" ht="23.25" customHeight="1">
      <c r="A8" s="100" t="s">
        <v>107</v>
      </c>
      <c r="B8" s="100"/>
      <c r="C8" s="100"/>
      <c r="D8" s="24">
        <v>3300000</v>
      </c>
      <c r="E8" s="23"/>
    </row>
    <row r="9" spans="1:5" ht="21.75" customHeight="1">
      <c r="A9" s="100" t="s">
        <v>61</v>
      </c>
      <c r="B9" s="100"/>
      <c r="C9" s="100"/>
      <c r="D9" s="65">
        <v>456740.45</v>
      </c>
      <c r="E9" s="23"/>
    </row>
    <row r="10" spans="1:5" ht="22.5" customHeight="1">
      <c r="A10" s="101" t="s">
        <v>62</v>
      </c>
      <c r="B10" s="101"/>
      <c r="C10" s="101"/>
      <c r="D10" s="34"/>
      <c r="E10" s="23"/>
    </row>
    <row r="11" spans="1:5" ht="23.25" customHeight="1">
      <c r="A11" s="85" t="s">
        <v>112</v>
      </c>
      <c r="B11" s="85"/>
      <c r="C11" s="85"/>
      <c r="D11" s="52">
        <f>D4+D6-D7-D5+D8</f>
        <v>7752839.17</v>
      </c>
      <c r="E11" s="23"/>
    </row>
    <row r="12" spans="1:5" ht="27.75" customHeight="1">
      <c r="A12" s="102" t="s">
        <v>70</v>
      </c>
      <c r="B12" s="102"/>
      <c r="C12" s="102"/>
      <c r="D12" s="102"/>
      <c r="E12" s="23"/>
    </row>
    <row r="13" spans="1:6" s="25" customFormat="1" ht="24.75" customHeight="1">
      <c r="A13" s="53" t="s">
        <v>53</v>
      </c>
      <c r="B13" s="102" t="s">
        <v>54</v>
      </c>
      <c r="C13" s="102"/>
      <c r="D13" s="54">
        <f>D14+D35+D41+D49+D154+D155+D156+D159+D158</f>
        <v>5719861.6</v>
      </c>
      <c r="E13" s="69"/>
      <c r="F13" s="61"/>
    </row>
    <row r="14" spans="1:5" s="25" customFormat="1" ht="27" customHeight="1">
      <c r="A14" s="50" t="s">
        <v>55</v>
      </c>
      <c r="B14" s="79" t="s">
        <v>108</v>
      </c>
      <c r="C14" s="79"/>
      <c r="D14" s="38">
        <f>D15+D16+D17+D18+D19+D20+D21+D22+D23+D24+D25+D26+D27+D28+D29+D30+D31+D32+D33+D34</f>
        <v>5709030.14</v>
      </c>
      <c r="E14" s="69"/>
    </row>
    <row r="15" spans="1:5" s="25" customFormat="1" ht="25.5" customHeight="1">
      <c r="A15" s="55"/>
      <c r="B15" s="49"/>
      <c r="C15" s="48" t="s">
        <v>73</v>
      </c>
      <c r="D15" s="44"/>
      <c r="E15" s="69"/>
    </row>
    <row r="16" spans="1:5" s="25" customFormat="1" ht="21" customHeight="1">
      <c r="A16" s="55"/>
      <c r="B16" s="49"/>
      <c r="C16" s="48" t="s">
        <v>93</v>
      </c>
      <c r="D16" s="47">
        <v>87771</v>
      </c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98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>
      <c r="A23" s="55"/>
      <c r="B23" s="49"/>
      <c r="C23" s="48" t="s">
        <v>84</v>
      </c>
      <c r="D23" s="47">
        <f>116392.17+4975838.46+96915.8</f>
        <v>5189146.43</v>
      </c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>
      <c r="A28" s="55"/>
      <c r="B28" s="49"/>
      <c r="C28" s="48" t="s">
        <v>69</v>
      </c>
      <c r="D28" s="47">
        <v>44814.74</v>
      </c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102</v>
      </c>
      <c r="D33" s="45"/>
      <c r="E33" s="70"/>
    </row>
    <row r="34" spans="1:5" s="32" customFormat="1" ht="21" customHeight="1">
      <c r="A34" s="55"/>
      <c r="B34" s="49"/>
      <c r="C34" s="48" t="s">
        <v>60</v>
      </c>
      <c r="D34" s="47">
        <v>387297.97</v>
      </c>
      <c r="E34" s="70"/>
    </row>
    <row r="35" spans="1:5" s="32" customFormat="1" ht="23.25" customHeight="1">
      <c r="A35" s="50" t="s">
        <v>8</v>
      </c>
      <c r="B35" s="99" t="s">
        <v>67</v>
      </c>
      <c r="C35" s="99"/>
      <c r="D35" s="38">
        <f>SUM(D36:D40)</f>
        <v>453.18</v>
      </c>
      <c r="E35" s="70"/>
    </row>
    <row r="36" spans="1:5" s="32" customFormat="1" ht="22.5" customHeight="1">
      <c r="A36" s="50"/>
      <c r="B36" s="98" t="s">
        <v>68</v>
      </c>
      <c r="C36" s="98"/>
      <c r="D36" s="40">
        <v>453.18</v>
      </c>
      <c r="E36" s="70"/>
    </row>
    <row r="37" spans="1:5" s="25" customFormat="1" ht="24" customHeight="1" hidden="1">
      <c r="A37" s="50"/>
      <c r="B37" s="98" t="s">
        <v>15</v>
      </c>
      <c r="C37" s="98"/>
      <c r="D37" s="40"/>
      <c r="E37" s="69"/>
    </row>
    <row r="38" spans="1:5" s="25" customFormat="1" ht="24" customHeight="1" hidden="1">
      <c r="A38" s="50"/>
      <c r="B38" s="98" t="s">
        <v>89</v>
      </c>
      <c r="C38" s="98"/>
      <c r="D38" s="41"/>
      <c r="E38" s="69"/>
    </row>
    <row r="39" spans="1:5" s="25" customFormat="1" ht="24" customHeight="1" hidden="1">
      <c r="A39" s="50"/>
      <c r="B39" s="98" t="s">
        <v>90</v>
      </c>
      <c r="C39" s="98"/>
      <c r="D39" s="40"/>
      <c r="E39" s="69"/>
    </row>
    <row r="40" spans="1:5" s="25" customFormat="1" ht="19.5" customHeight="1" hidden="1">
      <c r="A40" s="50"/>
      <c r="B40" s="98"/>
      <c r="C40" s="98"/>
      <c r="D40" s="40"/>
      <c r="E40" s="69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SUM(D42:D48)</f>
        <v>5596</v>
      </c>
      <c r="E41" s="69"/>
    </row>
    <row r="42" spans="1:5" s="25" customFormat="1" ht="24" customHeight="1" hidden="1">
      <c r="A42" s="50"/>
      <c r="B42" s="98" t="s">
        <v>63</v>
      </c>
      <c r="C42" s="98"/>
      <c r="D42" s="40"/>
      <c r="E42" s="69"/>
    </row>
    <row r="43" spans="1:5" s="25" customFormat="1" ht="24" customHeight="1" hidden="1">
      <c r="A43" s="50"/>
      <c r="B43" s="98" t="s">
        <v>83</v>
      </c>
      <c r="C43" s="98"/>
      <c r="D43" s="40"/>
      <c r="E43" s="69"/>
    </row>
    <row r="44" spans="1:5" s="25" customFormat="1" ht="19.5">
      <c r="A44" s="50"/>
      <c r="B44" s="98" t="s">
        <v>84</v>
      </c>
      <c r="C44" s="98"/>
      <c r="D44" s="40">
        <f>3600+1996</f>
        <v>5596</v>
      </c>
      <c r="E44" s="69"/>
    </row>
    <row r="45" spans="1:5" s="25" customFormat="1" ht="19.5" hidden="1">
      <c r="A45" s="50"/>
      <c r="B45" s="98" t="s">
        <v>15</v>
      </c>
      <c r="C45" s="98"/>
      <c r="D45" s="40"/>
      <c r="E45" s="69"/>
    </row>
    <row r="46" spans="1:5" s="25" customFormat="1" ht="19.5" hidden="1">
      <c r="A46" s="50"/>
      <c r="B46" s="98" t="s">
        <v>31</v>
      </c>
      <c r="C46" s="98"/>
      <c r="D46" s="40"/>
      <c r="E46" s="69"/>
    </row>
    <row r="47" spans="1:5" s="25" customFormat="1" ht="24" customHeight="1" hidden="1">
      <c r="A47" s="50"/>
      <c r="B47" s="98" t="s">
        <v>68</v>
      </c>
      <c r="C47" s="98"/>
      <c r="D47" s="40"/>
      <c r="E47" s="69"/>
    </row>
    <row r="48" spans="1:5" s="25" customFormat="1" ht="24" customHeight="1" hidden="1">
      <c r="A48" s="50"/>
      <c r="B48" s="98" t="s">
        <v>74</v>
      </c>
      <c r="C48" s="98"/>
      <c r="D48" s="40"/>
      <c r="E48" s="69"/>
    </row>
    <row r="49" spans="1:5" s="25" customFormat="1" ht="23.25" customHeight="1">
      <c r="A49" s="21" t="s">
        <v>25</v>
      </c>
      <c r="B49" s="92" t="s">
        <v>26</v>
      </c>
      <c r="C49" s="92"/>
      <c r="D49" s="39">
        <f>D50+D71+D93+D114+D133+D152</f>
        <v>4782.28</v>
      </c>
      <c r="E49" s="69"/>
    </row>
    <row r="50" spans="1:5" s="25" customFormat="1" ht="21.75" customHeight="1">
      <c r="A50" s="21"/>
      <c r="B50" s="92" t="s">
        <v>72</v>
      </c>
      <c r="C50" s="92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95</v>
      </c>
      <c r="D70" s="44"/>
      <c r="E70" s="70"/>
    </row>
    <row r="71" spans="1:5" s="32" customFormat="1" ht="20.25" customHeight="1">
      <c r="A71" s="21"/>
      <c r="B71" s="92" t="s">
        <v>1</v>
      </c>
      <c r="C71" s="92"/>
      <c r="D71" s="59">
        <f>SUM(D72:D92)</f>
        <v>4157.24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>
      <c r="A79" s="55"/>
      <c r="B79" s="48"/>
      <c r="C79" s="48" t="s">
        <v>64</v>
      </c>
      <c r="D79" s="44">
        <v>3905.46</v>
      </c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>
      <c r="A87" s="55"/>
      <c r="B87" s="48"/>
      <c r="C87" s="48" t="s">
        <v>86</v>
      </c>
      <c r="D87" s="44">
        <v>251.78</v>
      </c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2" t="s">
        <v>2</v>
      </c>
      <c r="C93" s="92"/>
      <c r="D93" s="59">
        <f>SUM(D94:D113)</f>
        <v>0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2" t="s">
        <v>71</v>
      </c>
      <c r="C114" s="92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2" t="s">
        <v>85</v>
      </c>
      <c r="C133" s="92"/>
      <c r="D133" s="59">
        <f>SUM(D134:D151)</f>
        <v>625.04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>
      <c r="A141" s="55"/>
      <c r="B141" s="48"/>
      <c r="C141" s="48" t="s">
        <v>64</v>
      </c>
      <c r="D141" s="44">
        <v>625.04</v>
      </c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2" t="s">
        <v>81</v>
      </c>
      <c r="C152" s="92"/>
      <c r="D152" s="59">
        <f>D153</f>
        <v>0</v>
      </c>
      <c r="E152" s="70"/>
    </row>
    <row r="153" spans="1:5" s="32" customFormat="1" ht="19.5" customHeight="1">
      <c r="A153" s="55"/>
      <c r="B153" s="51"/>
      <c r="C153" s="51" t="s">
        <v>82</v>
      </c>
      <c r="D153" s="44"/>
      <c r="E153" s="70"/>
    </row>
    <row r="154" spans="1:5" s="32" customFormat="1" ht="18.75">
      <c r="A154" s="83" t="s">
        <v>56</v>
      </c>
      <c r="B154" s="92"/>
      <c r="C154" s="92"/>
      <c r="D154" s="43"/>
      <c r="E154" s="70"/>
    </row>
    <row r="155" spans="1:5" s="25" customFormat="1" ht="18.75" hidden="1">
      <c r="A155" s="86"/>
      <c r="B155" s="92"/>
      <c r="C155" s="92"/>
      <c r="D155" s="43"/>
      <c r="E155" s="69"/>
    </row>
    <row r="156" spans="1:5" s="25" customFormat="1" ht="42" customHeight="1" hidden="1">
      <c r="A156" s="86"/>
      <c r="B156" s="92"/>
      <c r="C156" s="92"/>
      <c r="D156" s="40"/>
      <c r="E156" s="69"/>
    </row>
    <row r="157" spans="1:5" s="25" customFormat="1" ht="42" customHeight="1" hidden="1">
      <c r="A157" s="86"/>
      <c r="B157" s="96"/>
      <c r="C157" s="97"/>
      <c r="D157" s="40"/>
      <c r="E157" s="69"/>
    </row>
    <row r="158" spans="1:5" s="25" customFormat="1" ht="26.25" customHeight="1" hidden="1">
      <c r="A158" s="86"/>
      <c r="B158" s="92"/>
      <c r="C158" s="92"/>
      <c r="D158" s="43"/>
      <c r="E158" s="69"/>
    </row>
    <row r="159" spans="1:5" s="25" customFormat="1" ht="38.25" customHeight="1" hidden="1">
      <c r="A159" s="84"/>
      <c r="B159" s="92"/>
      <c r="C159" s="92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85" t="s">
        <v>57</v>
      </c>
      <c r="C161" s="85"/>
      <c r="D161" s="39">
        <f>D172+D181+D191+D196+D201+D214+D240+D246+D252+D269+D234+D291+D222+D229+D264+D276+D304</f>
        <v>256199.44999999998</v>
      </c>
      <c r="E161" s="69"/>
      <c r="F161" s="61"/>
    </row>
    <row r="162" spans="1:6" s="25" customFormat="1" ht="18.75">
      <c r="A162" s="85" t="s">
        <v>14</v>
      </c>
      <c r="B162" s="79" t="s">
        <v>118</v>
      </c>
      <c r="C162" s="79"/>
      <c r="D162" s="40">
        <v>1680</v>
      </c>
      <c r="E162" s="57"/>
      <c r="F162" s="61"/>
    </row>
    <row r="163" spans="1:6" s="25" customFormat="1" ht="18.75">
      <c r="A163" s="85"/>
      <c r="B163" s="79" t="s">
        <v>99</v>
      </c>
      <c r="C163" s="79"/>
      <c r="D163" s="40">
        <v>2310</v>
      </c>
      <c r="E163" s="57"/>
      <c r="F163" s="61"/>
    </row>
    <row r="164" spans="1:7" s="25" customFormat="1" ht="15.75" customHeight="1">
      <c r="A164" s="85"/>
      <c r="B164" s="79" t="s">
        <v>119</v>
      </c>
      <c r="C164" s="79"/>
      <c r="D164" s="40">
        <v>2500</v>
      </c>
      <c r="E164" s="57"/>
      <c r="G164" s="61"/>
    </row>
    <row r="165" spans="1:7" s="25" customFormat="1" ht="18.75">
      <c r="A165" s="85"/>
      <c r="B165" s="79" t="s">
        <v>120</v>
      </c>
      <c r="C165" s="79"/>
      <c r="D165" s="40">
        <v>220</v>
      </c>
      <c r="E165" s="57"/>
      <c r="G165" s="61"/>
    </row>
    <row r="166" spans="1:7" s="25" customFormat="1" ht="18.75">
      <c r="A166" s="85"/>
      <c r="B166" s="79" t="s">
        <v>121</v>
      </c>
      <c r="C166" s="79"/>
      <c r="D166" s="43">
        <v>9739</v>
      </c>
      <c r="E166" s="57"/>
      <c r="G166" s="61"/>
    </row>
    <row r="167" spans="1:7" s="25" customFormat="1" ht="18.75">
      <c r="A167" s="85"/>
      <c r="B167" s="92" t="s">
        <v>44</v>
      </c>
      <c r="C167" s="92"/>
      <c r="D167" s="40">
        <v>360</v>
      </c>
      <c r="E167" s="57"/>
      <c r="G167" s="61"/>
    </row>
    <row r="168" spans="1:7" s="25" customFormat="1" ht="18.75">
      <c r="A168" s="85"/>
      <c r="B168" s="96" t="s">
        <v>122</v>
      </c>
      <c r="C168" s="97"/>
      <c r="D168" s="40">
        <v>4000</v>
      </c>
      <c r="E168" s="57"/>
      <c r="G168" s="61"/>
    </row>
    <row r="169" spans="1:7" s="25" customFormat="1" ht="18.75" hidden="1">
      <c r="A169" s="85"/>
      <c r="B169" s="96"/>
      <c r="C169" s="97"/>
      <c r="D169" s="43"/>
      <c r="E169" s="57"/>
      <c r="G169" s="61"/>
    </row>
    <row r="170" spans="1:7" s="25" customFormat="1" ht="40.5" customHeight="1" hidden="1">
      <c r="A170" s="85"/>
      <c r="B170" s="96"/>
      <c r="C170" s="97"/>
      <c r="D170" s="43"/>
      <c r="E170" s="57"/>
      <c r="G170" s="61"/>
    </row>
    <row r="171" spans="1:7" s="25" customFormat="1" ht="25.5" customHeight="1" hidden="1">
      <c r="A171" s="85"/>
      <c r="B171" s="85"/>
      <c r="C171" s="85"/>
      <c r="D171" s="39"/>
      <c r="E171" s="57"/>
      <c r="G171" s="61"/>
    </row>
    <row r="172" spans="1:5" s="25" customFormat="1" ht="22.5" customHeight="1">
      <c r="A172" s="85"/>
      <c r="B172" s="88" t="s">
        <v>94</v>
      </c>
      <c r="C172" s="88"/>
      <c r="D172" s="59">
        <f>SUM(D162:D171)</f>
        <v>20809</v>
      </c>
      <c r="E172" s="57"/>
    </row>
    <row r="173" spans="1:4" s="26" customFormat="1" ht="18.75" hidden="1">
      <c r="A173" s="83" t="s">
        <v>106</v>
      </c>
      <c r="B173" s="79"/>
      <c r="C173" s="79"/>
      <c r="D173" s="29"/>
    </row>
    <row r="174" spans="1:4" s="26" customFormat="1" ht="22.5" customHeight="1" hidden="1">
      <c r="A174" s="86"/>
      <c r="B174" s="79"/>
      <c r="C174" s="79"/>
      <c r="D174" s="29"/>
    </row>
    <row r="175" spans="1:4" s="26" customFormat="1" ht="22.5" customHeight="1" hidden="1">
      <c r="A175" s="86"/>
      <c r="B175" s="79"/>
      <c r="C175" s="79"/>
      <c r="D175" s="29"/>
    </row>
    <row r="176" spans="1:4" s="26" customFormat="1" ht="22.5" customHeight="1" hidden="1">
      <c r="A176" s="86"/>
      <c r="B176" s="79"/>
      <c r="C176" s="79"/>
      <c r="D176" s="29"/>
    </row>
    <row r="177" spans="1:4" s="26" customFormat="1" ht="21.75" customHeight="1" hidden="1">
      <c r="A177" s="86"/>
      <c r="B177" s="79"/>
      <c r="C177" s="79"/>
      <c r="D177" s="29"/>
    </row>
    <row r="178" spans="1:4" s="26" customFormat="1" ht="22.5" customHeight="1" hidden="1">
      <c r="A178" s="86"/>
      <c r="B178" s="79"/>
      <c r="C178" s="79"/>
      <c r="D178" s="29"/>
    </row>
    <row r="179" spans="1:4" s="26" customFormat="1" ht="21.75" customHeight="1" hidden="1">
      <c r="A179" s="86"/>
      <c r="B179" s="79"/>
      <c r="C179" s="79"/>
      <c r="D179" s="29"/>
    </row>
    <row r="180" spans="1:4" s="26" customFormat="1" ht="18.75" hidden="1">
      <c r="A180" s="86"/>
      <c r="B180" s="79"/>
      <c r="C180" s="79"/>
      <c r="D180" s="29"/>
    </row>
    <row r="181" spans="1:8" s="26" customFormat="1" ht="22.5" customHeight="1" hidden="1">
      <c r="A181" s="84"/>
      <c r="B181" s="88" t="s">
        <v>94</v>
      </c>
      <c r="C181" s="88"/>
      <c r="D181" s="60">
        <f>SUM(D173:D180)</f>
        <v>0</v>
      </c>
      <c r="F181" s="28"/>
      <c r="H181" s="28"/>
    </row>
    <row r="182" spans="1:4" s="26" customFormat="1" ht="37.5" customHeight="1" hidden="1">
      <c r="A182" s="85" t="s">
        <v>15</v>
      </c>
      <c r="B182" s="79"/>
      <c r="C182" s="79"/>
      <c r="D182" s="29"/>
    </row>
    <row r="183" spans="1:4" s="26" customFormat="1" ht="18" customHeight="1" hidden="1">
      <c r="A183" s="85"/>
      <c r="B183" s="79"/>
      <c r="C183" s="79"/>
      <c r="D183" s="29"/>
    </row>
    <row r="184" spans="1:4" s="26" customFormat="1" ht="18" customHeight="1" hidden="1">
      <c r="A184" s="85"/>
      <c r="B184" s="79"/>
      <c r="C184" s="79"/>
      <c r="D184" s="29"/>
    </row>
    <row r="185" spans="1:4" s="26" customFormat="1" ht="21" customHeight="1" hidden="1">
      <c r="A185" s="85"/>
      <c r="B185" s="79"/>
      <c r="C185" s="79"/>
      <c r="D185" s="29"/>
    </row>
    <row r="186" spans="1:4" s="26" customFormat="1" ht="22.5" customHeight="1" hidden="1">
      <c r="A186" s="85"/>
      <c r="B186" s="79"/>
      <c r="C186" s="79"/>
      <c r="D186" s="29"/>
    </row>
    <row r="187" spans="1:4" s="26" customFormat="1" ht="22.5" customHeight="1" hidden="1">
      <c r="A187" s="85"/>
      <c r="B187" s="79"/>
      <c r="C187" s="79"/>
      <c r="D187" s="29"/>
    </row>
    <row r="188" spans="1:4" s="26" customFormat="1" ht="22.5" customHeight="1" hidden="1">
      <c r="A188" s="85"/>
      <c r="B188" s="79"/>
      <c r="C188" s="79"/>
      <c r="D188" s="29"/>
    </row>
    <row r="189" spans="1:4" s="26" customFormat="1" ht="22.5" customHeight="1" hidden="1">
      <c r="A189" s="85"/>
      <c r="B189" s="79"/>
      <c r="C189" s="79"/>
      <c r="D189" s="29"/>
    </row>
    <row r="190" spans="1:4" s="26" customFormat="1" ht="12" customHeight="1" hidden="1">
      <c r="A190" s="85"/>
      <c r="B190" s="79"/>
      <c r="C190" s="79"/>
      <c r="D190" s="29"/>
    </row>
    <row r="191" spans="1:4" s="26" customFormat="1" ht="20.25" customHeight="1" hidden="1">
      <c r="A191" s="85"/>
      <c r="B191" s="88" t="s">
        <v>94</v>
      </c>
      <c r="C191" s="88"/>
      <c r="D191" s="24">
        <f>SUM(D182:D190)</f>
        <v>0</v>
      </c>
    </row>
    <row r="192" spans="1:4" s="26" customFormat="1" ht="21" customHeight="1" hidden="1">
      <c r="A192" s="85" t="s">
        <v>30</v>
      </c>
      <c r="B192" s="79"/>
      <c r="C192" s="79"/>
      <c r="D192" s="29"/>
    </row>
    <row r="193" spans="1:4" s="26" customFormat="1" ht="18.75" hidden="1">
      <c r="A193" s="85"/>
      <c r="B193" s="79"/>
      <c r="C193" s="79"/>
      <c r="D193" s="29"/>
    </row>
    <row r="194" spans="1:4" s="26" customFormat="1" ht="20.25" customHeight="1" hidden="1">
      <c r="A194" s="85"/>
      <c r="B194" s="79"/>
      <c r="C194" s="79"/>
      <c r="D194" s="29"/>
    </row>
    <row r="195" spans="1:4" s="26" customFormat="1" ht="18.75" hidden="1">
      <c r="A195" s="85"/>
      <c r="B195" s="79"/>
      <c r="C195" s="79"/>
      <c r="D195" s="29"/>
    </row>
    <row r="196" spans="1:4" s="26" customFormat="1" ht="19.5" hidden="1">
      <c r="A196" s="85"/>
      <c r="B196" s="88" t="s">
        <v>94</v>
      </c>
      <c r="C196" s="88"/>
      <c r="D196" s="24">
        <f>D192+D193+D194+D195</f>
        <v>0</v>
      </c>
    </row>
    <row r="197" spans="1:4" s="26" customFormat="1" ht="18.75" hidden="1">
      <c r="A197" s="85" t="s">
        <v>66</v>
      </c>
      <c r="B197" s="79"/>
      <c r="C197" s="79"/>
      <c r="D197" s="29"/>
    </row>
    <row r="198" spans="1:4" s="26" customFormat="1" ht="21" customHeight="1" hidden="1">
      <c r="A198" s="85"/>
      <c r="B198" s="79"/>
      <c r="C198" s="79"/>
      <c r="D198" s="29"/>
    </row>
    <row r="199" spans="1:4" s="26" customFormat="1" ht="18.75" hidden="1">
      <c r="A199" s="85"/>
      <c r="B199" s="79"/>
      <c r="C199" s="79"/>
      <c r="D199" s="29"/>
    </row>
    <row r="200" spans="1:4" s="26" customFormat="1" ht="18.75" hidden="1">
      <c r="A200" s="85"/>
      <c r="B200" s="79"/>
      <c r="C200" s="79"/>
      <c r="D200" s="29"/>
    </row>
    <row r="201" spans="1:6" s="26" customFormat="1" ht="19.5" hidden="1">
      <c r="A201" s="85"/>
      <c r="B201" s="88" t="s">
        <v>94</v>
      </c>
      <c r="C201" s="88"/>
      <c r="D201" s="24">
        <f>D197+D198+D199</f>
        <v>0</v>
      </c>
      <c r="F201" s="28"/>
    </row>
    <row r="202" spans="1:4" s="26" customFormat="1" ht="23.25" customHeight="1" hidden="1">
      <c r="A202" s="85" t="s">
        <v>45</v>
      </c>
      <c r="B202" s="92"/>
      <c r="C202" s="92"/>
      <c r="D202" s="29"/>
    </row>
    <row r="203" spans="1:4" s="26" customFormat="1" ht="27" customHeight="1" hidden="1">
      <c r="A203" s="85"/>
      <c r="B203" s="92"/>
      <c r="C203" s="92"/>
      <c r="D203" s="29"/>
    </row>
    <row r="204" spans="1:4" s="26" customFormat="1" ht="21.75" customHeight="1" hidden="1">
      <c r="A204" s="85"/>
      <c r="B204" s="92"/>
      <c r="C204" s="92"/>
      <c r="D204" s="29"/>
    </row>
    <row r="205" spans="1:4" s="26" customFormat="1" ht="22.5" customHeight="1" hidden="1">
      <c r="A205" s="85"/>
      <c r="B205" s="79"/>
      <c r="C205" s="79"/>
      <c r="D205" s="29"/>
    </row>
    <row r="206" spans="1:4" s="26" customFormat="1" ht="36.75" customHeight="1" hidden="1">
      <c r="A206" s="85"/>
      <c r="B206" s="92"/>
      <c r="C206" s="92"/>
      <c r="D206" s="29"/>
    </row>
    <row r="207" spans="1:4" s="26" customFormat="1" ht="21" customHeight="1" hidden="1">
      <c r="A207" s="85"/>
      <c r="B207" s="96"/>
      <c r="C207" s="97"/>
      <c r="D207" s="29"/>
    </row>
    <row r="208" spans="1:4" s="26" customFormat="1" ht="18.75" hidden="1">
      <c r="A208" s="85"/>
      <c r="B208" s="96"/>
      <c r="C208" s="97"/>
      <c r="D208" s="29"/>
    </row>
    <row r="209" spans="1:4" s="26" customFormat="1" ht="18.75" hidden="1">
      <c r="A209" s="85"/>
      <c r="B209" s="96"/>
      <c r="C209" s="97"/>
      <c r="D209" s="29"/>
    </row>
    <row r="210" spans="1:4" s="26" customFormat="1" ht="18.75" hidden="1">
      <c r="A210" s="85"/>
      <c r="B210" s="96"/>
      <c r="C210" s="97"/>
      <c r="D210" s="29"/>
    </row>
    <row r="211" spans="1:4" s="26" customFormat="1" ht="18.75" hidden="1">
      <c r="A211" s="85"/>
      <c r="B211" s="96"/>
      <c r="C211" s="97"/>
      <c r="D211" s="29"/>
    </row>
    <row r="212" spans="1:4" s="26" customFormat="1" ht="18.75" hidden="1">
      <c r="A212" s="85"/>
      <c r="B212" s="96"/>
      <c r="C212" s="97"/>
      <c r="D212" s="29"/>
    </row>
    <row r="213" spans="1:4" s="26" customFormat="1" ht="22.5" customHeight="1" hidden="1">
      <c r="A213" s="85"/>
      <c r="B213" s="92"/>
      <c r="C213" s="92"/>
      <c r="D213" s="29"/>
    </row>
    <row r="214" spans="1:7" s="26" customFormat="1" ht="20.25" customHeight="1" hidden="1">
      <c r="A214" s="85"/>
      <c r="B214" s="88" t="s">
        <v>94</v>
      </c>
      <c r="C214" s="88"/>
      <c r="D214" s="60">
        <f>SUM(D202:D213)</f>
        <v>0</v>
      </c>
      <c r="G214" s="28"/>
    </row>
    <row r="215" spans="1:7" s="26" customFormat="1" ht="24" customHeight="1">
      <c r="A215" s="85" t="s">
        <v>64</v>
      </c>
      <c r="B215" s="79" t="s">
        <v>123</v>
      </c>
      <c r="C215" s="79"/>
      <c r="D215" s="29">
        <v>49501.34</v>
      </c>
      <c r="G215" s="28"/>
    </row>
    <row r="216" spans="1:7" s="26" customFormat="1" ht="18.75">
      <c r="A216" s="85"/>
      <c r="B216" s="79" t="s">
        <v>124</v>
      </c>
      <c r="C216" s="79"/>
      <c r="D216" s="29">
        <f>260+7125+7125+950+1300</f>
        <v>16760</v>
      </c>
      <c r="G216" s="28"/>
    </row>
    <row r="217" spans="1:4" s="26" customFormat="1" ht="18.75">
      <c r="A217" s="85"/>
      <c r="B217" s="79" t="s">
        <v>125</v>
      </c>
      <c r="C217" s="79"/>
      <c r="D217" s="29">
        <v>1815</v>
      </c>
    </row>
    <row r="218" spans="1:4" s="26" customFormat="1" ht="18.75">
      <c r="A218" s="85"/>
      <c r="B218" s="79" t="s">
        <v>97</v>
      </c>
      <c r="C218" s="79"/>
      <c r="D218" s="29">
        <v>6930</v>
      </c>
    </row>
    <row r="219" spans="1:4" s="26" customFormat="1" ht="18.75" hidden="1">
      <c r="A219" s="85"/>
      <c r="B219" s="79"/>
      <c r="C219" s="79"/>
      <c r="D219" s="29"/>
    </row>
    <row r="220" spans="1:4" s="26" customFormat="1" ht="18.75">
      <c r="A220" s="85"/>
      <c r="B220" s="77" t="s">
        <v>126</v>
      </c>
      <c r="C220" s="78"/>
      <c r="D220" s="29">
        <v>5800</v>
      </c>
    </row>
    <row r="221" spans="1:4" s="26" customFormat="1" ht="18.75" hidden="1">
      <c r="A221" s="85"/>
      <c r="B221" s="94"/>
      <c r="C221" s="95"/>
      <c r="D221" s="29"/>
    </row>
    <row r="222" spans="1:6" s="26" customFormat="1" ht="22.5" customHeight="1">
      <c r="A222" s="85"/>
      <c r="B222" s="88" t="s">
        <v>94</v>
      </c>
      <c r="C222" s="88"/>
      <c r="D222" s="60">
        <f>SUM(D215:D220)</f>
        <v>80806.34</v>
      </c>
      <c r="F222" s="28"/>
    </row>
    <row r="223" spans="1:4" s="26" customFormat="1" ht="18.75">
      <c r="A223" s="85" t="s">
        <v>12</v>
      </c>
      <c r="B223" s="79" t="s">
        <v>44</v>
      </c>
      <c r="C223" s="79"/>
      <c r="D223" s="29">
        <v>120</v>
      </c>
    </row>
    <row r="224" spans="1:4" s="26" customFormat="1" ht="41.25" customHeight="1">
      <c r="A224" s="85"/>
      <c r="B224" s="79" t="s">
        <v>129</v>
      </c>
      <c r="C224" s="79"/>
      <c r="D224" s="29">
        <v>63932.18</v>
      </c>
    </row>
    <row r="225" spans="1:4" s="26" customFormat="1" ht="18.75">
      <c r="A225" s="85"/>
      <c r="B225" s="79" t="s">
        <v>130</v>
      </c>
      <c r="C225" s="79"/>
      <c r="D225" s="29">
        <v>25178.91</v>
      </c>
    </row>
    <row r="226" spans="1:4" s="26" customFormat="1" ht="18.75" hidden="1">
      <c r="A226" s="85"/>
      <c r="B226" s="79"/>
      <c r="C226" s="79"/>
      <c r="D226" s="29"/>
    </row>
    <row r="227" spans="1:4" s="26" customFormat="1" ht="24" customHeight="1" hidden="1">
      <c r="A227" s="85"/>
      <c r="B227" s="79"/>
      <c r="C227" s="79"/>
      <c r="D227" s="29"/>
    </row>
    <row r="228" spans="1:4" s="26" customFormat="1" ht="24" customHeight="1" hidden="1">
      <c r="A228" s="85"/>
      <c r="B228" s="77"/>
      <c r="C228" s="78"/>
      <c r="D228" s="29"/>
    </row>
    <row r="229" spans="1:4" s="26" customFormat="1" ht="27.75" customHeight="1">
      <c r="A229" s="85"/>
      <c r="B229" s="88" t="s">
        <v>94</v>
      </c>
      <c r="C229" s="88"/>
      <c r="D229" s="60">
        <f>D223+D224+D225+D226+D227+D228</f>
        <v>89231.09</v>
      </c>
    </row>
    <row r="230" spans="1:4" s="26" customFormat="1" ht="21" customHeight="1" hidden="1">
      <c r="A230" s="85" t="s">
        <v>86</v>
      </c>
      <c r="B230" s="79"/>
      <c r="C230" s="79"/>
      <c r="D230" s="41"/>
    </row>
    <row r="231" spans="1:4" s="26" customFormat="1" ht="18.75" hidden="1">
      <c r="A231" s="85"/>
      <c r="B231" s="79"/>
      <c r="C231" s="79"/>
      <c r="D231" s="29"/>
    </row>
    <row r="232" spans="1:4" s="26" customFormat="1" ht="18.75" hidden="1">
      <c r="A232" s="85"/>
      <c r="B232" s="79"/>
      <c r="C232" s="79"/>
      <c r="D232" s="29"/>
    </row>
    <row r="233" spans="1:4" s="26" customFormat="1" ht="18.75" hidden="1">
      <c r="A233" s="85"/>
      <c r="B233" s="79"/>
      <c r="C233" s="79"/>
      <c r="D233" s="29"/>
    </row>
    <row r="234" spans="1:6" s="26" customFormat="1" ht="19.5" hidden="1">
      <c r="A234" s="85"/>
      <c r="B234" s="88" t="s">
        <v>94</v>
      </c>
      <c r="C234" s="88"/>
      <c r="D234" s="60">
        <f>SUM(D230:D233)</f>
        <v>0</v>
      </c>
      <c r="F234" s="28"/>
    </row>
    <row r="235" spans="1:4" s="26" customFormat="1" ht="18.75">
      <c r="A235" s="85" t="s">
        <v>69</v>
      </c>
      <c r="B235" s="79" t="s">
        <v>115</v>
      </c>
      <c r="C235" s="79"/>
      <c r="D235" s="29">
        <v>49000</v>
      </c>
    </row>
    <row r="236" spans="1:4" s="26" customFormat="1" ht="18.75" hidden="1">
      <c r="A236" s="85"/>
      <c r="B236" s="77"/>
      <c r="C236" s="78"/>
      <c r="D236" s="29"/>
    </row>
    <row r="237" spans="1:4" s="26" customFormat="1" ht="21" customHeight="1" hidden="1">
      <c r="A237" s="85"/>
      <c r="B237" s="77"/>
      <c r="C237" s="78"/>
      <c r="D237" s="29"/>
    </row>
    <row r="238" spans="1:4" s="26" customFormat="1" ht="18.75" hidden="1">
      <c r="A238" s="85"/>
      <c r="B238" s="92"/>
      <c r="C238" s="92"/>
      <c r="D238" s="29"/>
    </row>
    <row r="239" spans="1:4" s="26" customFormat="1" ht="18.75" hidden="1">
      <c r="A239" s="85"/>
      <c r="B239" s="79"/>
      <c r="C239" s="93"/>
      <c r="D239" s="29"/>
    </row>
    <row r="240" spans="1:4" s="26" customFormat="1" ht="24.75" customHeight="1">
      <c r="A240" s="85"/>
      <c r="B240" s="88" t="s">
        <v>94</v>
      </c>
      <c r="C240" s="88"/>
      <c r="D240" s="60">
        <f>SUM(D235:D239)</f>
        <v>49000</v>
      </c>
    </row>
    <row r="241" spans="1:6" s="26" customFormat="1" ht="21" customHeight="1">
      <c r="A241" s="85" t="s">
        <v>113</v>
      </c>
      <c r="B241" s="79" t="s">
        <v>114</v>
      </c>
      <c r="C241" s="79"/>
      <c r="D241" s="29">
        <v>7552.02</v>
      </c>
      <c r="F241" s="28"/>
    </row>
    <row r="242" spans="1:4" s="26" customFormat="1" ht="23.25" customHeight="1" hidden="1">
      <c r="A242" s="85"/>
      <c r="B242" s="79"/>
      <c r="C242" s="79"/>
      <c r="D242" s="29"/>
    </row>
    <row r="243" spans="1:4" s="26" customFormat="1" ht="23.25" customHeight="1" hidden="1">
      <c r="A243" s="85"/>
      <c r="B243" s="77"/>
      <c r="C243" s="78"/>
      <c r="D243" s="29"/>
    </row>
    <row r="244" spans="1:4" s="26" customFormat="1" ht="23.25" customHeight="1" hidden="1">
      <c r="A244" s="85"/>
      <c r="B244" s="77"/>
      <c r="C244" s="78"/>
      <c r="D244" s="29"/>
    </row>
    <row r="245" spans="1:4" s="26" customFormat="1" ht="23.25" customHeight="1" hidden="1">
      <c r="A245" s="85"/>
      <c r="B245" s="77"/>
      <c r="C245" s="78"/>
      <c r="D245" s="29"/>
    </row>
    <row r="246" spans="1:7" s="26" customFormat="1" ht="24.75" customHeight="1">
      <c r="A246" s="85"/>
      <c r="B246" s="88" t="s">
        <v>94</v>
      </c>
      <c r="C246" s="88"/>
      <c r="D246" s="60">
        <f>D241+D242+D243+D244+D245</f>
        <v>7552.02</v>
      </c>
      <c r="G246" s="28"/>
    </row>
    <row r="247" spans="1:4" s="26" customFormat="1" ht="18.75">
      <c r="A247" s="85" t="s">
        <v>0</v>
      </c>
      <c r="B247" s="79" t="s">
        <v>92</v>
      </c>
      <c r="C247" s="79"/>
      <c r="D247" s="29">
        <v>3947</v>
      </c>
    </row>
    <row r="248" spans="1:4" s="26" customFormat="1" ht="20.25" customHeight="1">
      <c r="A248" s="85"/>
      <c r="B248" s="79" t="s">
        <v>91</v>
      </c>
      <c r="C248" s="79"/>
      <c r="D248" s="29">
        <v>400</v>
      </c>
    </row>
    <row r="249" spans="1:4" s="26" customFormat="1" ht="18.75" hidden="1">
      <c r="A249" s="85"/>
      <c r="B249" s="79"/>
      <c r="C249" s="79"/>
      <c r="D249" s="29"/>
    </row>
    <row r="250" spans="1:4" s="26" customFormat="1" ht="19.5" customHeight="1" hidden="1">
      <c r="A250" s="85"/>
      <c r="B250" s="79"/>
      <c r="C250" s="91"/>
      <c r="D250" s="29"/>
    </row>
    <row r="251" spans="1:4" s="26" customFormat="1" ht="18.75" hidden="1">
      <c r="A251" s="85"/>
      <c r="B251" s="79"/>
      <c r="C251" s="91"/>
      <c r="D251" s="29"/>
    </row>
    <row r="252" spans="1:4" s="26" customFormat="1" ht="20.25" customHeight="1">
      <c r="A252" s="85"/>
      <c r="B252" s="88" t="s">
        <v>94</v>
      </c>
      <c r="C252" s="88"/>
      <c r="D252" s="60">
        <f>SUM(D247:D251)</f>
        <v>4347</v>
      </c>
    </row>
    <row r="253" spans="1:4" s="26" customFormat="1" ht="18.75" hidden="1">
      <c r="A253" s="85" t="s">
        <v>15</v>
      </c>
      <c r="B253" s="79"/>
      <c r="C253" s="79"/>
      <c r="D253" s="29"/>
    </row>
    <row r="254" spans="1:4" s="26" customFormat="1" ht="18.75" customHeight="1" hidden="1">
      <c r="A254" s="85"/>
      <c r="B254" s="79"/>
      <c r="C254" s="79"/>
      <c r="D254" s="29"/>
    </row>
    <row r="255" spans="1:4" s="26" customFormat="1" ht="18.75" hidden="1">
      <c r="A255" s="85"/>
      <c r="B255" s="79"/>
      <c r="C255" s="79"/>
      <c r="D255" s="29"/>
    </row>
    <row r="256" spans="1:4" s="26" customFormat="1" ht="27.75" customHeight="1" hidden="1">
      <c r="A256" s="85"/>
      <c r="B256" s="79"/>
      <c r="C256" s="79"/>
      <c r="D256" s="29"/>
    </row>
    <row r="257" spans="1:4" s="26" customFormat="1" ht="27" customHeight="1" hidden="1">
      <c r="A257" s="85"/>
      <c r="B257" s="79"/>
      <c r="C257" s="79"/>
      <c r="D257" s="29"/>
    </row>
    <row r="258" spans="1:4" s="26" customFormat="1" ht="18.75" hidden="1">
      <c r="A258" s="85"/>
      <c r="B258" s="79"/>
      <c r="C258" s="79"/>
      <c r="D258" s="29"/>
    </row>
    <row r="259" spans="1:4" s="26" customFormat="1" ht="18.75" hidden="1">
      <c r="A259" s="85"/>
      <c r="B259" s="79"/>
      <c r="C259" s="79"/>
      <c r="D259" s="29"/>
    </row>
    <row r="260" spans="1:4" s="26" customFormat="1" ht="18.75" hidden="1">
      <c r="A260" s="85"/>
      <c r="B260" s="79"/>
      <c r="C260" s="79"/>
      <c r="D260" s="29"/>
    </row>
    <row r="261" spans="1:4" s="26" customFormat="1" ht="18.75" hidden="1">
      <c r="A261" s="85"/>
      <c r="B261" s="79"/>
      <c r="C261" s="79"/>
      <c r="D261" s="29"/>
    </row>
    <row r="262" spans="1:4" s="26" customFormat="1" ht="18.75" hidden="1">
      <c r="A262" s="85"/>
      <c r="B262" s="79"/>
      <c r="C262" s="79"/>
      <c r="D262" s="29"/>
    </row>
    <row r="263" spans="1:4" s="26" customFormat="1" ht="18.75" hidden="1">
      <c r="A263" s="85"/>
      <c r="B263" s="79"/>
      <c r="C263" s="79"/>
      <c r="D263" s="29"/>
    </row>
    <row r="264" spans="1:4" s="26" customFormat="1" ht="19.5" customHeight="1" hidden="1">
      <c r="A264" s="85"/>
      <c r="B264" s="88" t="s">
        <v>94</v>
      </c>
      <c r="C264" s="88"/>
      <c r="D264" s="60">
        <f>SUM(D253:E263)</f>
        <v>0</v>
      </c>
    </row>
    <row r="265" spans="1:4" s="26" customFormat="1" ht="18.75">
      <c r="A265" s="85" t="s">
        <v>31</v>
      </c>
      <c r="B265" s="79" t="s">
        <v>116</v>
      </c>
      <c r="C265" s="79"/>
      <c r="D265" s="29">
        <v>500</v>
      </c>
    </row>
    <row r="266" spans="1:4" s="26" customFormat="1" ht="18.75">
      <c r="A266" s="85"/>
      <c r="B266" s="79" t="s">
        <v>117</v>
      </c>
      <c r="C266" s="79"/>
      <c r="D266" s="29">
        <v>3954</v>
      </c>
    </row>
    <row r="267" spans="1:4" s="26" customFormat="1" ht="27" customHeight="1" hidden="1">
      <c r="A267" s="85"/>
      <c r="B267" s="79"/>
      <c r="C267" s="79"/>
      <c r="D267" s="29"/>
    </row>
    <row r="268" spans="1:4" s="26" customFormat="1" ht="20.25" customHeight="1" hidden="1">
      <c r="A268" s="85"/>
      <c r="B268" s="79"/>
      <c r="C268" s="79"/>
      <c r="D268" s="29"/>
    </row>
    <row r="269" spans="1:4" s="26" customFormat="1" ht="19.5">
      <c r="A269" s="85"/>
      <c r="B269" s="89" t="s">
        <v>94</v>
      </c>
      <c r="C269" s="90"/>
      <c r="D269" s="60">
        <f>SUM(D265:D268)</f>
        <v>4454</v>
      </c>
    </row>
    <row r="270" spans="1:4" s="26" customFormat="1" ht="16.5" customHeight="1" hidden="1">
      <c r="A270" s="83" t="s">
        <v>60</v>
      </c>
      <c r="B270" s="79"/>
      <c r="C270" s="79"/>
      <c r="D270" s="29"/>
    </row>
    <row r="271" spans="1:4" s="26" customFormat="1" ht="26.25" customHeight="1" hidden="1">
      <c r="A271" s="86"/>
      <c r="B271" s="77"/>
      <c r="C271" s="78"/>
      <c r="D271" s="29"/>
    </row>
    <row r="272" spans="1:4" s="26" customFormat="1" ht="20.25" customHeight="1" hidden="1">
      <c r="A272" s="86"/>
      <c r="B272" s="77"/>
      <c r="C272" s="78"/>
      <c r="D272" s="29"/>
    </row>
    <row r="273" spans="1:4" s="26" customFormat="1" ht="20.25" customHeight="1" hidden="1">
      <c r="A273" s="86"/>
      <c r="B273" s="77"/>
      <c r="C273" s="78"/>
      <c r="D273" s="29"/>
    </row>
    <row r="274" spans="1:4" s="26" customFormat="1" ht="22.5" customHeight="1" hidden="1">
      <c r="A274" s="86"/>
      <c r="B274" s="77"/>
      <c r="C274" s="78"/>
      <c r="D274" s="29"/>
    </row>
    <row r="275" spans="1:4" s="26" customFormat="1" ht="31.5" customHeight="1" hidden="1">
      <c r="A275" s="86"/>
      <c r="B275" s="79"/>
      <c r="C275" s="79"/>
      <c r="D275" s="29"/>
    </row>
    <row r="276" spans="1:4" s="26" customFormat="1" ht="81" customHeight="1" hidden="1">
      <c r="A276" s="84"/>
      <c r="B276" s="88" t="s">
        <v>94</v>
      </c>
      <c r="C276" s="88"/>
      <c r="D276" s="60">
        <f>SUM(D270:D275)</f>
        <v>0</v>
      </c>
    </row>
    <row r="277" spans="1:4" s="26" customFormat="1" ht="18.75" hidden="1">
      <c r="A277" s="83" t="s">
        <v>63</v>
      </c>
      <c r="B277" s="75"/>
      <c r="C277" s="76"/>
      <c r="D277" s="29"/>
    </row>
    <row r="278" spans="1:4" s="26" customFormat="1" ht="48" customHeight="1" hidden="1">
      <c r="A278" s="86"/>
      <c r="B278" s="79"/>
      <c r="C278" s="79"/>
      <c r="D278" s="29"/>
    </row>
    <row r="279" spans="1:4" s="26" customFormat="1" ht="2.25" customHeight="1" hidden="1">
      <c r="A279" s="86"/>
      <c r="D279" s="29"/>
    </row>
    <row r="280" spans="1:4" s="26" customFormat="1" ht="40.5" customHeight="1" hidden="1">
      <c r="A280" s="86"/>
      <c r="B280" s="79"/>
      <c r="C280" s="79"/>
      <c r="D280" s="29"/>
    </row>
    <row r="281" spans="1:4" s="26" customFormat="1" ht="18.75" hidden="1">
      <c r="A281" s="86"/>
      <c r="B281" s="79"/>
      <c r="C281" s="79"/>
      <c r="D281" s="29"/>
    </row>
    <row r="282" spans="1:4" s="26" customFormat="1" ht="18.75" hidden="1">
      <c r="A282" s="86"/>
      <c r="B282" s="79"/>
      <c r="C282" s="79"/>
      <c r="D282" s="29"/>
    </row>
    <row r="283" spans="1:4" s="26" customFormat="1" ht="16.5" customHeight="1" hidden="1">
      <c r="A283" s="86"/>
      <c r="B283" s="79"/>
      <c r="C283" s="79"/>
      <c r="D283" s="29"/>
    </row>
    <row r="284" spans="1:4" s="26" customFormat="1" ht="17.25" customHeight="1" hidden="1">
      <c r="A284" s="86"/>
      <c r="B284" s="79"/>
      <c r="C284" s="79"/>
      <c r="D284" s="29"/>
    </row>
    <row r="285" spans="1:4" s="26" customFormat="1" ht="18.75" hidden="1">
      <c r="A285" s="86"/>
      <c r="B285" s="77"/>
      <c r="C285" s="78"/>
      <c r="D285" s="29"/>
    </row>
    <row r="286" spans="1:4" s="26" customFormat="1" ht="21" customHeight="1" hidden="1">
      <c r="A286" s="86"/>
      <c r="B286" s="77"/>
      <c r="C286" s="78"/>
      <c r="D286" s="29"/>
    </row>
    <row r="287" s="26" customFormat="1" ht="18" customHeight="1" hidden="1">
      <c r="A287" s="86"/>
    </row>
    <row r="288" s="26" customFormat="1" ht="22.5" customHeight="1" hidden="1">
      <c r="A288" s="86"/>
    </row>
    <row r="289" s="26" customFormat="1" ht="22.5" customHeight="1" hidden="1">
      <c r="A289" s="86"/>
    </row>
    <row r="290" spans="1:4" s="26" customFormat="1" ht="30" customHeight="1" hidden="1">
      <c r="A290" s="84"/>
      <c r="B290" s="106"/>
      <c r="C290" s="107"/>
      <c r="D290" s="71"/>
    </row>
    <row r="291" spans="1:4" s="26" customFormat="1" ht="19.5" hidden="1">
      <c r="A291" s="21"/>
      <c r="B291" s="88" t="s">
        <v>94</v>
      </c>
      <c r="C291" s="88"/>
      <c r="D291" s="60">
        <f>D277+D278+D279+D280+D281+D282+D284+D285+D286+D290</f>
        <v>0</v>
      </c>
    </row>
    <row r="292" spans="1:4" s="26" customFormat="1" ht="22.5" customHeight="1" hidden="1">
      <c r="A292" s="83"/>
      <c r="B292" s="79"/>
      <c r="C292" s="79"/>
      <c r="D292" s="72"/>
    </row>
    <row r="293" spans="1:4" s="26" customFormat="1" ht="18.75" hidden="1">
      <c r="A293" s="86"/>
      <c r="B293" s="79"/>
      <c r="C293" s="79"/>
      <c r="D293" s="72"/>
    </row>
    <row r="294" spans="1:4" s="26" customFormat="1" ht="18.75" hidden="1">
      <c r="A294" s="86"/>
      <c r="B294" s="87"/>
      <c r="C294" s="87"/>
      <c r="D294" s="72"/>
    </row>
    <row r="295" spans="1:4" s="26" customFormat="1" ht="42" customHeight="1" hidden="1">
      <c r="A295" s="86"/>
      <c r="B295" s="87"/>
      <c r="C295" s="87"/>
      <c r="D295" s="72"/>
    </row>
    <row r="296" spans="1:4" s="26" customFormat="1" ht="18.75" hidden="1">
      <c r="A296" s="86"/>
      <c r="B296" s="87"/>
      <c r="C296" s="87"/>
      <c r="D296" s="72"/>
    </row>
    <row r="297" spans="1:4" s="26" customFormat="1" ht="18.75" hidden="1">
      <c r="A297" s="86"/>
      <c r="B297" s="87"/>
      <c r="C297" s="87"/>
      <c r="D297" s="72"/>
    </row>
    <row r="298" spans="1:4" s="26" customFormat="1" ht="18.75" hidden="1">
      <c r="A298" s="86"/>
      <c r="B298" s="87"/>
      <c r="C298" s="87"/>
      <c r="D298" s="72"/>
    </row>
    <row r="299" spans="1:4" s="26" customFormat="1" ht="18.75" customHeight="1" hidden="1">
      <c r="A299" s="86"/>
      <c r="B299" s="87"/>
      <c r="C299" s="87"/>
      <c r="D299" s="29"/>
    </row>
    <row r="300" spans="1:4" s="26" customFormat="1" ht="22.5" customHeight="1" hidden="1">
      <c r="A300" s="86"/>
      <c r="B300" s="87"/>
      <c r="C300" s="87"/>
      <c r="D300" s="29"/>
    </row>
    <row r="301" spans="1:4" s="26" customFormat="1" ht="15" customHeight="1" hidden="1">
      <c r="A301" s="86"/>
      <c r="B301" s="87"/>
      <c r="C301" s="87"/>
      <c r="D301" s="29"/>
    </row>
    <row r="302" spans="1:4" s="26" customFormat="1" ht="18.75" customHeight="1" hidden="1">
      <c r="A302" s="86"/>
      <c r="B302" s="87"/>
      <c r="C302" s="87"/>
      <c r="D302" s="29"/>
    </row>
    <row r="303" spans="1:4" s="26" customFormat="1" ht="18.75" customHeight="1" hidden="1">
      <c r="A303" s="86"/>
      <c r="B303" s="87"/>
      <c r="C303" s="87"/>
      <c r="D303" s="29"/>
    </row>
    <row r="304" spans="1:4" s="26" customFormat="1" ht="20.25" customHeight="1" hidden="1">
      <c r="A304" s="84"/>
      <c r="B304" s="88" t="s">
        <v>94</v>
      </c>
      <c r="C304" s="88"/>
      <c r="D304" s="60">
        <f>SUM(D292:D303)</f>
        <v>0</v>
      </c>
    </row>
    <row r="305" spans="1:7" s="26" customFormat="1" ht="24.75" customHeight="1">
      <c r="A305" s="21"/>
      <c r="B305" s="80" t="s">
        <v>19</v>
      </c>
      <c r="C305" s="80"/>
      <c r="D305" s="24">
        <f>D161+D13</f>
        <v>5976061.05</v>
      </c>
      <c r="E305" s="27"/>
      <c r="F305" s="28"/>
      <c r="G305" s="28"/>
    </row>
    <row r="306" spans="1:7" s="26" customFormat="1" ht="18" customHeight="1">
      <c r="A306" s="21"/>
      <c r="B306" s="80" t="s">
        <v>58</v>
      </c>
      <c r="C306" s="80"/>
      <c r="D306" s="24">
        <f>SUM(D307:E314)</f>
        <v>1640481.2</v>
      </c>
      <c r="E306" s="27"/>
      <c r="G306" s="28"/>
    </row>
    <row r="307" spans="1:7" s="26" customFormat="1" ht="37.5" customHeight="1" hidden="1">
      <c r="A307" s="83" t="s">
        <v>0</v>
      </c>
      <c r="B307" s="79"/>
      <c r="C307" s="79"/>
      <c r="D307" s="29"/>
      <c r="E307" s="27"/>
      <c r="G307" s="28"/>
    </row>
    <row r="308" spans="1:5" s="26" customFormat="1" ht="18.75" hidden="1">
      <c r="A308" s="86"/>
      <c r="B308" s="79"/>
      <c r="C308" s="79"/>
      <c r="D308" s="29"/>
      <c r="E308" s="27"/>
    </row>
    <row r="309" spans="1:5" s="26" customFormat="1" ht="18.75" hidden="1">
      <c r="A309" s="86"/>
      <c r="B309" s="79"/>
      <c r="C309" s="79"/>
      <c r="D309" s="29"/>
      <c r="E309" s="68"/>
    </row>
    <row r="310" spans="1:5" s="26" customFormat="1" ht="18.75" hidden="1">
      <c r="A310" s="84"/>
      <c r="B310" s="79"/>
      <c r="C310" s="79"/>
      <c r="D310" s="73"/>
      <c r="E310" s="68"/>
    </row>
    <row r="311" spans="1:4" s="26" customFormat="1" ht="18.75">
      <c r="A311" s="21" t="s">
        <v>12</v>
      </c>
      <c r="B311" s="79" t="s">
        <v>127</v>
      </c>
      <c r="C311" s="79"/>
      <c r="D311" s="29">
        <v>50013.71</v>
      </c>
    </row>
    <row r="312" spans="1:4" s="26" customFormat="1" ht="39" customHeight="1">
      <c r="A312" s="83"/>
      <c r="B312" s="79" t="s">
        <v>128</v>
      </c>
      <c r="C312" s="79"/>
      <c r="D312" s="29">
        <v>1590467.49</v>
      </c>
    </row>
    <row r="313" spans="1:4" s="26" customFormat="1" ht="18.75" hidden="1">
      <c r="A313" s="84"/>
      <c r="B313" s="79"/>
      <c r="C313" s="79"/>
      <c r="D313" s="29"/>
    </row>
    <row r="314" spans="1:4" s="26" customFormat="1" ht="18.75" hidden="1">
      <c r="A314" s="50"/>
      <c r="B314" s="79"/>
      <c r="C314" s="79"/>
      <c r="D314" s="29"/>
    </row>
    <row r="315" spans="1:7" s="26" customFormat="1" ht="18.75">
      <c r="A315" s="50"/>
      <c r="B315" s="85" t="s">
        <v>96</v>
      </c>
      <c r="C315" s="85"/>
      <c r="D315" s="24">
        <f>D305+D306</f>
        <v>7616542.25</v>
      </c>
      <c r="F315" s="28"/>
      <c r="G315" s="28"/>
    </row>
    <row r="316" spans="1:4" s="26" customFormat="1" ht="18.75" customHeight="1" hidden="1">
      <c r="A316" s="50"/>
      <c r="B316" s="80"/>
      <c r="C316" s="81"/>
      <c r="D316" s="21"/>
    </row>
    <row r="317" spans="1:4" s="26" customFormat="1" ht="18.75" customHeight="1" hidden="1">
      <c r="A317" s="50"/>
      <c r="B317" s="79"/>
      <c r="C317" s="79"/>
      <c r="D317" s="29"/>
    </row>
    <row r="318" spans="1:4" s="64" customFormat="1" ht="21" customHeight="1">
      <c r="A318" s="62"/>
      <c r="B318" s="82" t="s">
        <v>100</v>
      </c>
      <c r="C318" s="82"/>
      <c r="D318" s="63">
        <f>D11-D305-D306</f>
        <v>136296.92000000016</v>
      </c>
    </row>
    <row r="319" spans="1:4" s="26" customFormat="1" ht="18.75">
      <c r="A319" s="50"/>
      <c r="B319" s="77"/>
      <c r="C319" s="78"/>
      <c r="D319" s="29"/>
    </row>
    <row r="320" spans="1:5" s="26" customFormat="1" ht="22.5" customHeight="1">
      <c r="A320" s="50"/>
      <c r="B320" s="80" t="s">
        <v>87</v>
      </c>
      <c r="C320" s="80"/>
      <c r="D320" s="24">
        <f>D319+D321+D322+D323+D324+D325+D327+D329+D330</f>
        <v>0</v>
      </c>
      <c r="E320" s="27"/>
    </row>
    <row r="321" spans="1:5" s="26" customFormat="1" ht="18.75">
      <c r="A321" s="21"/>
      <c r="B321" s="77"/>
      <c r="C321" s="78"/>
      <c r="D321" s="29"/>
      <c r="E321" s="27"/>
    </row>
    <row r="322" spans="1:5" s="26" customFormat="1" ht="44.25" customHeight="1">
      <c r="A322" s="58"/>
      <c r="B322" s="77"/>
      <c r="C322" s="78"/>
      <c r="D322" s="29"/>
      <c r="E322" s="27"/>
    </row>
    <row r="323" spans="1:5" s="26" customFormat="1" ht="19.5" customHeight="1">
      <c r="A323" s="50"/>
      <c r="B323" s="79"/>
      <c r="C323" s="79"/>
      <c r="D323" s="29"/>
      <c r="E323" s="27"/>
    </row>
    <row r="324" spans="1:5" s="26" customFormat="1" ht="15.75" customHeight="1">
      <c r="A324" s="80"/>
      <c r="B324" s="79"/>
      <c r="C324" s="79"/>
      <c r="D324" s="29"/>
      <c r="E324" s="27"/>
    </row>
    <row r="325" spans="1:5" s="26" customFormat="1" ht="15.75" customHeight="1">
      <c r="A325" s="80"/>
      <c r="B325" s="79"/>
      <c r="C325" s="79"/>
      <c r="D325" s="29"/>
      <c r="E325" s="27"/>
    </row>
    <row r="326" spans="1:5" s="26" customFormat="1" ht="15.75" customHeight="1">
      <c r="A326" s="80"/>
      <c r="B326" s="79"/>
      <c r="C326" s="79"/>
      <c r="D326" s="29"/>
      <c r="E326" s="27"/>
    </row>
    <row r="327" spans="1:5" s="26" customFormat="1" ht="15.75" customHeight="1">
      <c r="A327" s="80"/>
      <c r="B327" s="66"/>
      <c r="C327" s="66"/>
      <c r="D327" s="29"/>
      <c r="E327" s="27"/>
    </row>
    <row r="328" spans="1:5" s="26" customFormat="1" ht="15.75" customHeight="1">
      <c r="A328" s="66"/>
      <c r="B328" s="21"/>
      <c r="C328" s="21"/>
      <c r="D328" s="67"/>
      <c r="E328" s="27"/>
    </row>
    <row r="329" spans="1:4" ht="15.75" customHeight="1">
      <c r="A329" s="66"/>
      <c r="B329" s="75"/>
      <c r="C329" s="76"/>
      <c r="D329" s="67"/>
    </row>
    <row r="330" spans="1:4" ht="15.75" customHeight="1">
      <c r="A330" s="21"/>
      <c r="B330" s="77"/>
      <c r="C330" s="78"/>
      <c r="D330" s="67"/>
    </row>
    <row r="331" spans="1:8" s="30" customFormat="1" ht="18.75">
      <c r="A331" s="66"/>
      <c r="B331" s="77"/>
      <c r="C331" s="78"/>
      <c r="D331" s="67"/>
      <c r="F331" s="22"/>
      <c r="G331" s="22"/>
      <c r="H331" s="22"/>
    </row>
    <row r="332" spans="1:8" s="30" customFormat="1" ht="18.75">
      <c r="A332" s="66"/>
      <c r="B332" s="66"/>
      <c r="C332" s="66"/>
      <c r="D332" s="67"/>
      <c r="F332" s="22"/>
      <c r="G332" s="22"/>
      <c r="H332" s="22"/>
    </row>
    <row r="333" spans="1:8" s="30" customFormat="1" ht="18.75">
      <c r="A333" s="66"/>
      <c r="B333" s="66"/>
      <c r="C333" s="66"/>
      <c r="D333" s="67"/>
      <c r="F333" s="22"/>
      <c r="G333" s="22"/>
      <c r="H333" s="22"/>
    </row>
    <row r="334" spans="1:8" s="30" customFormat="1" ht="18.75">
      <c r="A334" s="21"/>
      <c r="B334" s="77"/>
      <c r="C334" s="78"/>
      <c r="D334" s="67"/>
      <c r="F334" s="22"/>
      <c r="G334" s="22"/>
      <c r="H334" s="22"/>
    </row>
  </sheetData>
  <sheetProtection/>
  <mergeCells count="22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2:C222"/>
    <mergeCell ref="A223:A229"/>
    <mergeCell ref="B223:C223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0"/>
    <mergeCell ref="B235:C235"/>
    <mergeCell ref="B236:C236"/>
    <mergeCell ref="B237:C237"/>
    <mergeCell ref="B238:C238"/>
    <mergeCell ref="B239:C239"/>
    <mergeCell ref="B240:C240"/>
    <mergeCell ref="A241:A246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A247:A252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2:C262"/>
    <mergeCell ref="B263:C263"/>
    <mergeCell ref="B264:C264"/>
    <mergeCell ref="A265:A269"/>
    <mergeCell ref="B265:C265"/>
    <mergeCell ref="B266:C266"/>
    <mergeCell ref="B267:C267"/>
    <mergeCell ref="B268:C268"/>
    <mergeCell ref="B269:C269"/>
    <mergeCell ref="A253:A264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A277:A290"/>
    <mergeCell ref="B277:C277"/>
    <mergeCell ref="B278:C278"/>
    <mergeCell ref="B280:C280"/>
    <mergeCell ref="B281:C281"/>
    <mergeCell ref="B282:C282"/>
    <mergeCell ref="B283:C283"/>
    <mergeCell ref="B284:C284"/>
    <mergeCell ref="B285:C285"/>
    <mergeCell ref="B286:C286"/>
    <mergeCell ref="B290:C290"/>
    <mergeCell ref="B291:C291"/>
    <mergeCell ref="A292:A304"/>
    <mergeCell ref="B292:C292"/>
    <mergeCell ref="B293:C293"/>
    <mergeCell ref="B294:C294"/>
    <mergeCell ref="B295:C295"/>
    <mergeCell ref="B296:C296"/>
    <mergeCell ref="B297:C297"/>
    <mergeCell ref="B298:C298"/>
    <mergeCell ref="B310:C310"/>
    <mergeCell ref="B299:C299"/>
    <mergeCell ref="B300:C300"/>
    <mergeCell ref="B301:C301"/>
    <mergeCell ref="B302:C302"/>
    <mergeCell ref="B303:C303"/>
    <mergeCell ref="B304:C304"/>
    <mergeCell ref="A312:A313"/>
    <mergeCell ref="B312:C312"/>
    <mergeCell ref="B313:C313"/>
    <mergeCell ref="B314:C314"/>
    <mergeCell ref="B315:C315"/>
    <mergeCell ref="B305:C305"/>
    <mergeCell ref="B306:C306"/>
    <mergeCell ref="A307:A310"/>
    <mergeCell ref="B307:C307"/>
    <mergeCell ref="B308:C308"/>
    <mergeCell ref="A324:A327"/>
    <mergeCell ref="B324:C324"/>
    <mergeCell ref="B325:C325"/>
    <mergeCell ref="B326:C326"/>
    <mergeCell ref="B316:C316"/>
    <mergeCell ref="B317:C317"/>
    <mergeCell ref="B318:C318"/>
    <mergeCell ref="B319:C319"/>
    <mergeCell ref="B320:C320"/>
    <mergeCell ref="B321:C321"/>
    <mergeCell ref="B329:C329"/>
    <mergeCell ref="B330:C330"/>
    <mergeCell ref="B331:C331"/>
    <mergeCell ref="B334:C334"/>
    <mergeCell ref="B220:C220"/>
    <mergeCell ref="B221:C221"/>
    <mergeCell ref="B322:C322"/>
    <mergeCell ref="B323:C323"/>
    <mergeCell ref="B311:C311"/>
    <mergeCell ref="B309:C309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2021-12-03T12:22:10Z</dcterms:modified>
  <cp:category/>
  <cp:version/>
  <cp:contentType/>
  <cp:contentStatus/>
</cp:coreProperties>
</file>