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<sst xmlns="http://schemas.openxmlformats.org/spreadsheetml/2006/main" count="94" uniqueCount="84">
  <si>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</si>
  <si>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</si>
  <si>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</si>
  <si>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</si>
  <si>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</si>
  <si>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</si>
  <si>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</si>
  <si>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</si>
  <si>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</si>
  <si>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</si>
  <si>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</si>
  <si>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</si>
  <si>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</si>
  <si>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</si>
  <si>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</si>
  <si>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</si>
  <si>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</si>
  <si>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</si>
  <si>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</si>
  <si>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</si>
  <si>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</si>
  <si>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</si>
  <si>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</si>
  <si>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</si>
  <si>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</si>
  <si>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</si>
  <si>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</si>
  <si>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</si>
  <si>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</si>
  <si>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</si>
  <si>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</si>
  <si>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</si>
  <si>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</si>
  <si>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</si>
  <si>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</si>
  <si>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</si>
  <si>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</si>
  <si>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</si>
  <si>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</si>
  <si>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</si>
  <si>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</si>
  <si>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</si>
  <si>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</si>
  <si>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</si>
  <si>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</si>
  <si>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</si>
  <si>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</si>
  <si>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</si>
  <si>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</si>
  <si>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</si>
  <si>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</si>
  <si>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</si>
  <si>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</si>
  <si>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</si>
  <si>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</si>
  <si>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</si>
  <si>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</si>
  <si>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</si>
  <si>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</si>
  <si>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</si>
  <si>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</si>
  <si>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</si>
  <si>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</si>
  <si>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</si>
  <si>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</si>
  <si>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</si>
  <si>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</si>
  <si>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</si>
  <si>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</si>
  <si>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</si>
  <si>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</si>
  <si>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</si>
  <si>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</si>
  <si>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</si>
  <si>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</si>
  <si>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</si>
  <si>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</si>
  <si>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 xml:space="preserve">2021 року 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</si>
  <si>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</si>
  <si>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</si>
  <si>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</si>
  <si>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</si>
  <si>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за 4 місяці</t>
  </si>
  <si>
    <t xml:space="preserve"> Інформація про виконання доходної частини бюджету  Ніжинської міської територіальної громади за 4 місяці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</si>
</sst>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/>
    </xf>
    <xf numFmtId="189" fontId="6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189" fontId="5" fillId="0" borderId="2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2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  <c r="N1" s="9"/>
    </row>
    <row r="2" spans="1:14" ht="36" customHeight="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31</v>
      </c>
      <c r="D4" s="26" t="s">
        <v>8</v>
      </c>
      <c r="E4" s="26" t="s">
        <v>8</v>
      </c>
      <c r="F4" s="45" t="s">
        <v>7</v>
      </c>
      <c r="G4" s="50" t="s">
        <v>32</v>
      </c>
      <c r="H4" s="83" t="s">
        <v>58</v>
      </c>
      <c r="I4" s="84"/>
      <c r="J4" s="51" t="s">
        <v>32</v>
      </c>
      <c r="K4" s="52" t="s">
        <v>38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46" t="s">
        <v>17</v>
      </c>
      <c r="G5" s="53" t="s">
        <v>44</v>
      </c>
      <c r="H5" s="85"/>
      <c r="I5" s="86"/>
      <c r="J5" s="55" t="s">
        <v>18</v>
      </c>
      <c r="K5" s="56" t="s">
        <v>39</v>
      </c>
    </row>
    <row r="6" spans="1:11" ht="22.5" customHeight="1">
      <c r="A6" s="81"/>
      <c r="B6" s="27" t="s">
        <v>76</v>
      </c>
      <c r="C6" s="38" t="s">
        <v>82</v>
      </c>
      <c r="D6" s="27" t="s">
        <v>76</v>
      </c>
      <c r="E6" s="27" t="s">
        <v>82</v>
      </c>
      <c r="F6" s="46" t="s">
        <v>82</v>
      </c>
      <c r="G6" s="53" t="s">
        <v>42</v>
      </c>
      <c r="H6" s="87"/>
      <c r="I6" s="88"/>
      <c r="J6" s="55" t="s">
        <v>30</v>
      </c>
      <c r="K6" s="56" t="s">
        <v>80</v>
      </c>
    </row>
    <row r="7" spans="1:11" ht="54" customHeight="1">
      <c r="A7" s="82"/>
      <c r="B7" s="28" t="s">
        <v>41</v>
      </c>
      <c r="C7" s="38" t="s">
        <v>77</v>
      </c>
      <c r="D7" s="28" t="s">
        <v>21</v>
      </c>
      <c r="E7" s="28" t="s">
        <v>78</v>
      </c>
      <c r="F7" s="47" t="s">
        <v>78</v>
      </c>
      <c r="G7" s="57" t="s">
        <v>43</v>
      </c>
      <c r="H7" s="58" t="s">
        <v>59</v>
      </c>
      <c r="I7" s="59" t="s">
        <v>56</v>
      </c>
      <c r="J7" s="54" t="s">
        <v>79</v>
      </c>
      <c r="K7" s="56" t="s">
        <v>40</v>
      </c>
    </row>
    <row r="8" spans="1:11" ht="26.25" customHeight="1">
      <c r="A8" s="12" t="s">
        <v>10</v>
      </c>
      <c r="B8" s="29"/>
      <c r="C8" s="39"/>
      <c r="D8" s="39"/>
      <c r="E8" s="48"/>
      <c r="F8" s="48"/>
      <c r="G8" s="48"/>
      <c r="H8" s="39"/>
      <c r="I8" s="48"/>
      <c r="J8" s="48"/>
      <c r="K8" s="60"/>
    </row>
    <row r="9" spans="1:11" ht="26.25" customHeight="1">
      <c r="A9" s="13" t="s">
        <v>9</v>
      </c>
      <c r="B9" s="30"/>
      <c r="C9" s="40"/>
      <c r="D9" s="40"/>
      <c r="E9" s="49"/>
      <c r="F9" s="49"/>
      <c r="G9" s="49"/>
      <c r="H9" s="40"/>
      <c r="I9" s="49"/>
      <c r="J9" s="61"/>
      <c r="K9" s="62"/>
    </row>
    <row r="10" spans="1:11" ht="26.25" customHeight="1">
      <c r="A10" s="17" t="s">
        <v>70</v>
      </c>
      <c r="B10" s="31">
        <v>295637700</v>
      </c>
      <c r="C10" s="41">
        <v>75818547.4</v>
      </c>
      <c r="D10" s="41">
        <v>295637700</v>
      </c>
      <c r="E10" s="41">
        <v>98545800</v>
      </c>
      <c r="F10" s="41">
        <v>101939003.1</v>
      </c>
      <c r="G10" s="41">
        <f aca="true" t="shared" si="0" ref="G10:G49">F10-B10</f>
        <v>-193698696.9</v>
      </c>
      <c r="H10" s="41">
        <f>F10-E10</f>
        <v>3393203.099999994</v>
      </c>
      <c r="I10" s="63">
        <f>IF(E10=0,0,F10/E10*100)</f>
        <v>103.44327520807583</v>
      </c>
      <c r="J10" s="64">
        <f aca="true" t="shared" si="1" ref="J10:J49">F10-C10</f>
        <v>26120455.699999988</v>
      </c>
      <c r="K10" s="65">
        <f aca="true" t="shared" si="2" ref="K10:K49">D10-B10</f>
        <v>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179400</v>
      </c>
      <c r="F11" s="41">
        <v>137730.71</v>
      </c>
      <c r="G11" s="41">
        <f t="shared" si="0"/>
        <v>-400269.29000000004</v>
      </c>
      <c r="H11" s="41">
        <f aca="true" t="shared" si="3" ref="H11:H37">F11-E11</f>
        <v>-41669.29000000001</v>
      </c>
      <c r="I11" s="63">
        <f aca="true" t="shared" si="4" ref="I11:I29">IF(E11=0,0,F11/E11*100)</f>
        <v>76.77297101449275</v>
      </c>
      <c r="J11" s="64">
        <f t="shared" si="1"/>
        <v>-115559.17000000001</v>
      </c>
      <c r="K11" s="65">
        <f t="shared" si="2"/>
        <v>0</v>
      </c>
    </row>
    <row r="12" spans="1:11" ht="91.5" customHeight="1">
      <c r="A12" s="20" t="s">
        <v>50</v>
      </c>
      <c r="B12" s="32">
        <v>2600</v>
      </c>
      <c r="C12" s="41">
        <v>593.33</v>
      </c>
      <c r="D12" s="41">
        <v>2600</v>
      </c>
      <c r="E12" s="41">
        <v>800</v>
      </c>
      <c r="F12" s="41">
        <v>5.25</v>
      </c>
      <c r="G12" s="41">
        <f t="shared" si="0"/>
        <v>-2594.75</v>
      </c>
      <c r="H12" s="41">
        <f t="shared" si="3"/>
        <v>-794.75</v>
      </c>
      <c r="I12" s="63">
        <f t="shared" si="4"/>
        <v>0.65625</v>
      </c>
      <c r="J12" s="64">
        <f t="shared" si="1"/>
        <v>-588.08</v>
      </c>
      <c r="K12" s="65">
        <f t="shared" si="2"/>
        <v>0</v>
      </c>
    </row>
    <row r="13" spans="1:11" ht="68.25" customHeight="1">
      <c r="A13" s="20" t="s">
        <v>65</v>
      </c>
      <c r="B13" s="32">
        <v>63600</v>
      </c>
      <c r="C13" s="41">
        <v>8358.35</v>
      </c>
      <c r="D13" s="41">
        <v>63600</v>
      </c>
      <c r="E13" s="41">
        <v>21200</v>
      </c>
      <c r="F13" s="41">
        <v>27527.75</v>
      </c>
      <c r="G13" s="41">
        <f t="shared" si="0"/>
        <v>-36072.25</v>
      </c>
      <c r="H13" s="41">
        <f t="shared" si="3"/>
        <v>6327.75</v>
      </c>
      <c r="I13" s="63">
        <f t="shared" si="4"/>
        <v>129.84787735849056</v>
      </c>
      <c r="J13" s="64">
        <f t="shared" si="1"/>
        <v>19169.4</v>
      </c>
      <c r="K13" s="65">
        <f t="shared" si="2"/>
        <v>0</v>
      </c>
    </row>
    <row r="14" spans="1:11" ht="48" customHeight="1">
      <c r="A14" s="20" t="s">
        <v>36</v>
      </c>
      <c r="B14" s="32">
        <v>3495900</v>
      </c>
      <c r="C14" s="41">
        <v>1029861.58</v>
      </c>
      <c r="D14" s="41">
        <v>3495900</v>
      </c>
      <c r="E14" s="41">
        <v>1165400</v>
      </c>
      <c r="F14" s="41">
        <v>504998.43</v>
      </c>
      <c r="G14" s="41">
        <f t="shared" si="0"/>
        <v>-2990901.57</v>
      </c>
      <c r="H14" s="41">
        <f t="shared" si="3"/>
        <v>-660401.5700000001</v>
      </c>
      <c r="I14" s="63">
        <f t="shared" si="4"/>
        <v>43.332626565985926</v>
      </c>
      <c r="J14" s="64">
        <f t="shared" si="1"/>
        <v>-524863.1499999999</v>
      </c>
      <c r="K14" s="65">
        <f t="shared" si="2"/>
        <v>0</v>
      </c>
    </row>
    <row r="15" spans="1:11" ht="48" customHeight="1">
      <c r="A15" s="20" t="s">
        <v>37</v>
      </c>
      <c r="B15" s="32">
        <v>11872900</v>
      </c>
      <c r="C15" s="41">
        <v>3583195.54</v>
      </c>
      <c r="D15" s="41">
        <v>11872900</v>
      </c>
      <c r="E15" s="41">
        <v>3957600</v>
      </c>
      <c r="F15" s="41">
        <v>1701951.15</v>
      </c>
      <c r="G15" s="41">
        <f t="shared" si="0"/>
        <v>-10170948.85</v>
      </c>
      <c r="H15" s="41">
        <f t="shared" si="3"/>
        <v>-2255648.85</v>
      </c>
      <c r="I15" s="63">
        <f t="shared" si="4"/>
        <v>43.00462780473014</v>
      </c>
      <c r="J15" s="64">
        <f t="shared" si="1"/>
        <v>-1881244.3900000001</v>
      </c>
      <c r="K15" s="65">
        <f t="shared" si="2"/>
        <v>0</v>
      </c>
    </row>
    <row r="16" spans="1:11" ht="44.25" customHeight="1">
      <c r="A16" s="22" t="s">
        <v>29</v>
      </c>
      <c r="B16" s="33">
        <v>12962300</v>
      </c>
      <c r="C16" s="41">
        <v>3708809.69</v>
      </c>
      <c r="D16" s="41">
        <v>12962300</v>
      </c>
      <c r="E16" s="41">
        <v>4320800</v>
      </c>
      <c r="F16" s="41">
        <v>3500876.69</v>
      </c>
      <c r="G16" s="41">
        <f t="shared" si="0"/>
        <v>-9461423.31</v>
      </c>
      <c r="H16" s="41">
        <f t="shared" si="3"/>
        <v>-819923.31</v>
      </c>
      <c r="I16" s="63">
        <f t="shared" si="4"/>
        <v>81.02380785965562</v>
      </c>
      <c r="J16" s="64">
        <f t="shared" si="1"/>
        <v>-207933</v>
      </c>
      <c r="K16" s="65">
        <f t="shared" si="2"/>
        <v>0</v>
      </c>
    </row>
    <row r="17" spans="1:11" ht="45.75" customHeight="1">
      <c r="A17" s="23" t="s">
        <v>28</v>
      </c>
      <c r="B17" s="33">
        <v>0</v>
      </c>
      <c r="C17" s="41">
        <v>626996.88</v>
      </c>
      <c r="D17" s="41">
        <v>0</v>
      </c>
      <c r="E17" s="41">
        <v>0</v>
      </c>
      <c r="F17" s="41">
        <v>216819.71</v>
      </c>
      <c r="G17" s="41">
        <f t="shared" si="0"/>
        <v>216819.71</v>
      </c>
      <c r="H17" s="41">
        <f t="shared" si="3"/>
        <v>216819.71</v>
      </c>
      <c r="I17" s="63">
        <f t="shared" si="4"/>
        <v>0</v>
      </c>
      <c r="J17" s="64">
        <f t="shared" si="1"/>
        <v>-410177.17000000004</v>
      </c>
      <c r="K17" s="65">
        <f t="shared" si="2"/>
        <v>0</v>
      </c>
    </row>
    <row r="18" spans="1:11" ht="71.25" customHeight="1">
      <c r="A18" s="23" t="s">
        <v>69</v>
      </c>
      <c r="B18" s="33">
        <v>0</v>
      </c>
      <c r="C18" s="41">
        <v>2594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3">
        <f t="shared" si="4"/>
        <v>0</v>
      </c>
      <c r="J18" s="64">
        <f t="shared" si="1"/>
        <v>-2594</v>
      </c>
      <c r="K18" s="65">
        <f t="shared" si="2"/>
        <v>0</v>
      </c>
    </row>
    <row r="19" spans="1:11" ht="27" customHeight="1">
      <c r="A19" s="17" t="s">
        <v>14</v>
      </c>
      <c r="B19" s="31">
        <v>179600</v>
      </c>
      <c r="C19" s="41">
        <v>194279.76</v>
      </c>
      <c r="D19" s="41">
        <v>179600</v>
      </c>
      <c r="E19" s="41">
        <v>59800</v>
      </c>
      <c r="F19" s="41">
        <v>49391.39</v>
      </c>
      <c r="G19" s="41">
        <f t="shared" si="0"/>
        <v>-130208.61</v>
      </c>
      <c r="H19" s="41">
        <f t="shared" si="3"/>
        <v>-10408.61</v>
      </c>
      <c r="I19" s="63">
        <f t="shared" si="4"/>
        <v>82.59429765886289</v>
      </c>
      <c r="J19" s="64">
        <f t="shared" si="1"/>
        <v>-144888.37</v>
      </c>
      <c r="K19" s="65">
        <f t="shared" si="2"/>
        <v>0</v>
      </c>
    </row>
    <row r="20" spans="1:11" ht="69" customHeight="1">
      <c r="A20" s="15" t="s">
        <v>51</v>
      </c>
      <c r="B20" s="31">
        <v>0</v>
      </c>
      <c r="C20" s="41">
        <v>47994.47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3">
        <f t="shared" si="4"/>
        <v>0</v>
      </c>
      <c r="J20" s="64">
        <f t="shared" si="1"/>
        <v>-47994.47</v>
      </c>
      <c r="K20" s="65">
        <f t="shared" si="2"/>
        <v>0</v>
      </c>
    </row>
    <row r="21" spans="1:11" ht="50.25" customHeight="1">
      <c r="A21" s="20" t="s">
        <v>19</v>
      </c>
      <c r="B21" s="33">
        <v>171800</v>
      </c>
      <c r="C21" s="41">
        <v>61941</v>
      </c>
      <c r="D21" s="41">
        <v>171800</v>
      </c>
      <c r="E21" s="41">
        <v>57200</v>
      </c>
      <c r="F21" s="41">
        <v>31240</v>
      </c>
      <c r="G21" s="41">
        <f t="shared" si="0"/>
        <v>-140560</v>
      </c>
      <c r="H21" s="41">
        <f t="shared" si="3"/>
        <v>-25960</v>
      </c>
      <c r="I21" s="63">
        <f t="shared" si="4"/>
        <v>54.61538461538461</v>
      </c>
      <c r="J21" s="64">
        <f t="shared" si="1"/>
        <v>-30701</v>
      </c>
      <c r="K21" s="65">
        <f t="shared" si="2"/>
        <v>0</v>
      </c>
    </row>
    <row r="22" spans="1:12" ht="25.5" customHeight="1">
      <c r="A22" s="15" t="s">
        <v>12</v>
      </c>
      <c r="B22" s="31">
        <v>2806600</v>
      </c>
      <c r="C22" s="41">
        <v>862089.02</v>
      </c>
      <c r="D22" s="41">
        <v>2806600</v>
      </c>
      <c r="E22" s="41">
        <v>935600</v>
      </c>
      <c r="F22" s="41">
        <v>569009.33</v>
      </c>
      <c r="G22" s="41">
        <f t="shared" si="0"/>
        <v>-2237590.67</v>
      </c>
      <c r="H22" s="41">
        <f t="shared" si="3"/>
        <v>-366590.67000000004</v>
      </c>
      <c r="I22" s="63">
        <f t="shared" si="4"/>
        <v>60.817585506626756</v>
      </c>
      <c r="J22" s="64">
        <f t="shared" si="1"/>
        <v>-293079.69000000006</v>
      </c>
      <c r="K22" s="65">
        <f t="shared" si="2"/>
        <v>0</v>
      </c>
      <c r="L22" s="5"/>
    </row>
    <row r="23" spans="1:11" ht="48" customHeight="1">
      <c r="A23" s="15" t="s">
        <v>20</v>
      </c>
      <c r="B23" s="34">
        <v>409800</v>
      </c>
      <c r="C23" s="41">
        <v>112244.5</v>
      </c>
      <c r="D23" s="41">
        <v>409800</v>
      </c>
      <c r="E23" s="41">
        <v>136600</v>
      </c>
      <c r="F23" s="41">
        <v>38244</v>
      </c>
      <c r="G23" s="41">
        <f t="shared" si="0"/>
        <v>-371556</v>
      </c>
      <c r="H23" s="41">
        <f t="shared" si="3"/>
        <v>-98356</v>
      </c>
      <c r="I23" s="63">
        <f t="shared" si="4"/>
        <v>27.997071742313324</v>
      </c>
      <c r="J23" s="64">
        <f t="shared" si="1"/>
        <v>-74000.5</v>
      </c>
      <c r="K23" s="65">
        <f t="shared" si="2"/>
        <v>0</v>
      </c>
    </row>
    <row r="24" spans="1:11" ht="121.5" customHeight="1">
      <c r="A24" s="24" t="s">
        <v>68</v>
      </c>
      <c r="B24" s="34">
        <v>0</v>
      </c>
      <c r="C24" s="41">
        <v>1140</v>
      </c>
      <c r="D24" s="41">
        <v>0</v>
      </c>
      <c r="E24" s="41">
        <v>0</v>
      </c>
      <c r="F24" s="41">
        <v>3720</v>
      </c>
      <c r="G24" s="41">
        <f t="shared" si="0"/>
        <v>3720</v>
      </c>
      <c r="H24" s="41">
        <f t="shared" si="3"/>
        <v>3720</v>
      </c>
      <c r="I24" s="63">
        <f t="shared" si="4"/>
        <v>0</v>
      </c>
      <c r="J24" s="64">
        <f t="shared" si="1"/>
        <v>2580</v>
      </c>
      <c r="K24" s="65">
        <f t="shared" si="2"/>
        <v>0</v>
      </c>
    </row>
    <row r="25" spans="1:13" ht="68.25" customHeight="1">
      <c r="A25" s="15" t="s">
        <v>57</v>
      </c>
      <c r="B25" s="31">
        <v>1500000</v>
      </c>
      <c r="C25" s="41">
        <v>1470736.51</v>
      </c>
      <c r="D25" s="41">
        <v>1500000</v>
      </c>
      <c r="E25" s="41">
        <v>500000</v>
      </c>
      <c r="F25" s="41">
        <v>1146827.55</v>
      </c>
      <c r="G25" s="41">
        <f t="shared" si="0"/>
        <v>-353172.44999999995</v>
      </c>
      <c r="H25" s="41">
        <f t="shared" si="3"/>
        <v>646827.55</v>
      </c>
      <c r="I25" s="63">
        <f t="shared" si="4"/>
        <v>229.36551</v>
      </c>
      <c r="J25" s="64">
        <f t="shared" si="1"/>
        <v>-323908.95999999996</v>
      </c>
      <c r="K25" s="65">
        <f t="shared" si="2"/>
        <v>0</v>
      </c>
      <c r="L25" s="5"/>
      <c r="M25" s="5"/>
    </row>
    <row r="26" spans="1:13" ht="26.25" customHeight="1">
      <c r="A26" s="19" t="s">
        <v>11</v>
      </c>
      <c r="B26" s="32">
        <v>73600</v>
      </c>
      <c r="C26" s="41">
        <v>26132.63</v>
      </c>
      <c r="D26" s="41">
        <v>73600</v>
      </c>
      <c r="E26" s="41">
        <v>24600</v>
      </c>
      <c r="F26" s="41">
        <v>7789.54</v>
      </c>
      <c r="G26" s="41">
        <f t="shared" si="0"/>
        <v>-65810.46</v>
      </c>
      <c r="H26" s="41">
        <f t="shared" si="3"/>
        <v>-16810.46</v>
      </c>
      <c r="I26" s="63">
        <f t="shared" si="4"/>
        <v>31.66479674796748</v>
      </c>
      <c r="J26" s="64">
        <f t="shared" si="1"/>
        <v>-18343.09</v>
      </c>
      <c r="K26" s="65">
        <f t="shared" si="2"/>
        <v>0</v>
      </c>
      <c r="L26" s="5"/>
      <c r="M26" s="5"/>
    </row>
    <row r="27" spans="1:13" ht="26.25" customHeight="1">
      <c r="A27" s="17" t="s">
        <v>3</v>
      </c>
      <c r="B27" s="31">
        <v>1467500</v>
      </c>
      <c r="C27" s="41">
        <v>488495.17</v>
      </c>
      <c r="D27" s="41">
        <v>1467500</v>
      </c>
      <c r="E27" s="41">
        <v>489100</v>
      </c>
      <c r="F27" s="41">
        <v>494596.99</v>
      </c>
      <c r="G27" s="41">
        <f t="shared" si="0"/>
        <v>-972903.01</v>
      </c>
      <c r="H27" s="41">
        <f t="shared" si="3"/>
        <v>5496.989999999991</v>
      </c>
      <c r="I27" s="63">
        <f t="shared" si="4"/>
        <v>101.12389899815987</v>
      </c>
      <c r="J27" s="64">
        <f t="shared" si="1"/>
        <v>6101.820000000007</v>
      </c>
      <c r="K27" s="65">
        <f t="shared" si="2"/>
        <v>0</v>
      </c>
      <c r="L27" s="5"/>
      <c r="M27" s="5"/>
    </row>
    <row r="28" spans="1:13" ht="121.5" customHeight="1">
      <c r="A28" s="44" t="s">
        <v>81</v>
      </c>
      <c r="B28" s="31">
        <v>0</v>
      </c>
      <c r="C28" s="41">
        <v>128729.52</v>
      </c>
      <c r="D28" s="41">
        <v>0</v>
      </c>
      <c r="E28" s="41">
        <v>0</v>
      </c>
      <c r="F28" s="41">
        <v>235007.82</v>
      </c>
      <c r="G28" s="41">
        <f t="shared" si="0"/>
        <v>235007.82</v>
      </c>
      <c r="H28" s="41">
        <f t="shared" si="3"/>
        <v>235007.82</v>
      </c>
      <c r="I28" s="63">
        <f t="shared" si="4"/>
        <v>0</v>
      </c>
      <c r="J28" s="64">
        <f t="shared" si="1"/>
        <v>106278.3</v>
      </c>
      <c r="K28" s="65">
        <f t="shared" si="2"/>
        <v>0</v>
      </c>
      <c r="L28" s="5"/>
      <c r="M28" s="5"/>
    </row>
    <row r="29" spans="1:13" ht="0.75" customHeight="1" hidden="1">
      <c r="A29" s="17" t="s">
        <v>4</v>
      </c>
      <c r="B29" s="31">
        <v>0</v>
      </c>
      <c r="C29" s="41">
        <v>0</v>
      </c>
      <c r="D29" s="41">
        <v>0</v>
      </c>
      <c r="E29" s="41">
        <v>0</v>
      </c>
      <c r="F29" s="41">
        <v>0</v>
      </c>
      <c r="G29" s="41">
        <f t="shared" si="0"/>
        <v>0</v>
      </c>
      <c r="H29" s="41">
        <f t="shared" si="3"/>
        <v>0</v>
      </c>
      <c r="I29" s="63">
        <f t="shared" si="4"/>
        <v>0</v>
      </c>
      <c r="J29" s="64">
        <f t="shared" si="1"/>
        <v>0</v>
      </c>
      <c r="K29" s="65">
        <f t="shared" si="2"/>
        <v>0</v>
      </c>
      <c r="L29" s="5"/>
      <c r="M29" s="5"/>
    </row>
    <row r="30" spans="1:13" ht="24.75" customHeight="1">
      <c r="A30" s="11" t="s">
        <v>16</v>
      </c>
      <c r="B30" s="35">
        <f>B31+B35+B36+B37</f>
        <v>107881200</v>
      </c>
      <c r="C30" s="35">
        <f>C31+C35+C36+C37</f>
        <v>50219349.02</v>
      </c>
      <c r="D30" s="35">
        <f>D31+D35+D36+D37</f>
        <v>107881200</v>
      </c>
      <c r="E30" s="35">
        <f>E31+E35+E36+E37</f>
        <v>35960400</v>
      </c>
      <c r="F30" s="35">
        <f>F31+F35+F36+F37</f>
        <v>50195225.379999995</v>
      </c>
      <c r="G30" s="42">
        <f t="shared" si="0"/>
        <v>-57685974.620000005</v>
      </c>
      <c r="H30" s="42">
        <f t="shared" si="3"/>
        <v>14234825.379999995</v>
      </c>
      <c r="I30" s="66">
        <f aca="true" t="shared" si="5" ref="I30:I61">IF(E30=0,0,F30/E30*100)</f>
        <v>139.58472480840035</v>
      </c>
      <c r="J30" s="67">
        <f t="shared" si="1"/>
        <v>-24123.640000008047</v>
      </c>
      <c r="K30" s="68">
        <f t="shared" si="2"/>
        <v>0</v>
      </c>
      <c r="L30" s="5"/>
      <c r="M30" s="5"/>
    </row>
    <row r="31" spans="1:13" ht="24" customHeight="1">
      <c r="A31" s="19" t="s">
        <v>25</v>
      </c>
      <c r="B31" s="32">
        <f>B32+B33+B34</f>
        <v>56182200</v>
      </c>
      <c r="C31" s="41">
        <f>C32+C33+C34</f>
        <v>33538030.74</v>
      </c>
      <c r="D31" s="41">
        <f>D32+D33+D34</f>
        <v>56182200</v>
      </c>
      <c r="E31" s="41">
        <f>E32+E33+E34</f>
        <v>18727400</v>
      </c>
      <c r="F31" s="41">
        <f>F32+F33+F34</f>
        <v>31373074.7</v>
      </c>
      <c r="G31" s="41">
        <f t="shared" si="0"/>
        <v>-24809125.3</v>
      </c>
      <c r="H31" s="41">
        <f t="shared" si="3"/>
        <v>12645674.7</v>
      </c>
      <c r="I31" s="63">
        <f t="shared" si="5"/>
        <v>167.52498851949548</v>
      </c>
      <c r="J31" s="69">
        <f t="shared" si="1"/>
        <v>-2164956.039999999</v>
      </c>
      <c r="K31" s="65">
        <f t="shared" si="2"/>
        <v>0</v>
      </c>
      <c r="L31" s="5"/>
      <c r="M31" s="5"/>
    </row>
    <row r="32" spans="1:13" ht="48" customHeight="1">
      <c r="A32" s="20" t="s">
        <v>24</v>
      </c>
      <c r="B32" s="33">
        <v>9204000</v>
      </c>
      <c r="C32" s="41">
        <v>2306554</v>
      </c>
      <c r="D32" s="41">
        <v>9204000</v>
      </c>
      <c r="E32" s="41">
        <v>3068000</v>
      </c>
      <c r="F32" s="41">
        <v>2166529.91</v>
      </c>
      <c r="G32" s="41">
        <f t="shared" si="0"/>
        <v>-7037470.09</v>
      </c>
      <c r="H32" s="41">
        <f t="shared" si="3"/>
        <v>-901470.0899999999</v>
      </c>
      <c r="I32" s="63">
        <f t="shared" si="5"/>
        <v>70.61701140808346</v>
      </c>
      <c r="J32" s="69">
        <f t="shared" si="1"/>
        <v>-140024.08999999985</v>
      </c>
      <c r="K32" s="65">
        <f t="shared" si="2"/>
        <v>0</v>
      </c>
      <c r="L32" s="5"/>
      <c r="M32" s="5"/>
    </row>
    <row r="33" spans="1:13" ht="26.25" customHeight="1">
      <c r="A33" s="21" t="s">
        <v>13</v>
      </c>
      <c r="B33" s="32">
        <v>46853200</v>
      </c>
      <c r="C33" s="41">
        <v>31193976.74</v>
      </c>
      <c r="D33" s="41">
        <v>46853200</v>
      </c>
      <c r="E33" s="41">
        <v>15617700</v>
      </c>
      <c r="F33" s="41">
        <v>29181544.79</v>
      </c>
      <c r="G33" s="41">
        <f t="shared" si="0"/>
        <v>-17671655.21</v>
      </c>
      <c r="H33" s="41">
        <f t="shared" si="3"/>
        <v>13563844.79</v>
      </c>
      <c r="I33" s="63">
        <f t="shared" si="5"/>
        <v>186.84918259410796</v>
      </c>
      <c r="J33" s="69">
        <f t="shared" si="1"/>
        <v>-2012431.9499999993</v>
      </c>
      <c r="K33" s="65">
        <f t="shared" si="2"/>
        <v>0</v>
      </c>
      <c r="L33" s="5"/>
      <c r="M33" s="5"/>
    </row>
    <row r="34" spans="1:13" ht="26.25" customHeight="1">
      <c r="A34" s="21" t="s">
        <v>22</v>
      </c>
      <c r="B34" s="32">
        <v>125000</v>
      </c>
      <c r="C34" s="41">
        <v>37500</v>
      </c>
      <c r="D34" s="41">
        <v>125000</v>
      </c>
      <c r="E34" s="41">
        <v>41700</v>
      </c>
      <c r="F34" s="41">
        <v>25000</v>
      </c>
      <c r="G34" s="41">
        <f t="shared" si="0"/>
        <v>-100000</v>
      </c>
      <c r="H34" s="41">
        <f t="shared" si="3"/>
        <v>-16700</v>
      </c>
      <c r="I34" s="63">
        <f t="shared" si="5"/>
        <v>59.95203836930456</v>
      </c>
      <c r="J34" s="69">
        <f t="shared" si="1"/>
        <v>-12500</v>
      </c>
      <c r="K34" s="65">
        <f t="shared" si="2"/>
        <v>0</v>
      </c>
      <c r="L34" s="5"/>
      <c r="M34" s="5"/>
    </row>
    <row r="35" spans="1:13" ht="26.25" customHeight="1">
      <c r="A35" s="19" t="s">
        <v>71</v>
      </c>
      <c r="B35" s="32">
        <v>150100</v>
      </c>
      <c r="C35" s="41">
        <v>69301.15</v>
      </c>
      <c r="D35" s="41">
        <v>150100</v>
      </c>
      <c r="E35" s="41">
        <v>50000</v>
      </c>
      <c r="F35" s="41">
        <v>0</v>
      </c>
      <c r="G35" s="41">
        <f t="shared" si="0"/>
        <v>-150100</v>
      </c>
      <c r="H35" s="41">
        <f t="shared" si="3"/>
        <v>-50000</v>
      </c>
      <c r="I35" s="63">
        <f t="shared" si="5"/>
        <v>0</v>
      </c>
      <c r="J35" s="69">
        <f t="shared" si="1"/>
        <v>-69301.15</v>
      </c>
      <c r="K35" s="65">
        <f t="shared" si="2"/>
        <v>0</v>
      </c>
      <c r="L35" s="5"/>
      <c r="M35" s="5"/>
    </row>
    <row r="36" spans="1:11" ht="26.25" customHeight="1">
      <c r="A36" s="19" t="s">
        <v>26</v>
      </c>
      <c r="B36" s="32">
        <v>101600</v>
      </c>
      <c r="C36" s="41">
        <v>31413</v>
      </c>
      <c r="D36" s="41">
        <v>101600</v>
      </c>
      <c r="E36" s="41">
        <v>33800</v>
      </c>
      <c r="F36" s="41">
        <v>26440</v>
      </c>
      <c r="G36" s="41">
        <f t="shared" si="0"/>
        <v>-75160</v>
      </c>
      <c r="H36" s="41">
        <f t="shared" si="3"/>
        <v>-7360</v>
      </c>
      <c r="I36" s="63">
        <f t="shared" si="5"/>
        <v>78.22485207100591</v>
      </c>
      <c r="J36" s="69">
        <f t="shared" si="1"/>
        <v>-4973</v>
      </c>
      <c r="K36" s="65">
        <f t="shared" si="2"/>
        <v>0</v>
      </c>
    </row>
    <row r="37" spans="1:11" ht="26.25" customHeight="1">
      <c r="A37" s="17" t="s">
        <v>27</v>
      </c>
      <c r="B37" s="31">
        <v>51447300</v>
      </c>
      <c r="C37" s="41">
        <v>16580604.13</v>
      </c>
      <c r="D37" s="41">
        <v>51447300</v>
      </c>
      <c r="E37" s="41">
        <v>17149200</v>
      </c>
      <c r="F37" s="41">
        <v>18795710.68</v>
      </c>
      <c r="G37" s="41">
        <f t="shared" si="0"/>
        <v>-32651589.32</v>
      </c>
      <c r="H37" s="41">
        <f t="shared" si="3"/>
        <v>1646510.6799999997</v>
      </c>
      <c r="I37" s="63">
        <f t="shared" si="5"/>
        <v>109.60109322883866</v>
      </c>
      <c r="J37" s="69">
        <f t="shared" si="1"/>
        <v>2215106.549999999</v>
      </c>
      <c r="K37" s="65">
        <f t="shared" si="2"/>
        <v>0</v>
      </c>
    </row>
    <row r="38" spans="1:11" ht="26.25" customHeight="1">
      <c r="A38" s="11" t="s">
        <v>74</v>
      </c>
      <c r="B38" s="35">
        <f>B10+B11+B12+B13+B14+B15+B16+B17+B18+B19+B20+B21+B22+B23+B24+B25+B26+B27+B28+B29+B30</f>
        <v>439063100</v>
      </c>
      <c r="C38" s="35">
        <f>C10+C11+C12+C13+C14+C15+C16+C17+C18+C19+C20+C21+C22+C23+C24+C25+C26+C27+C28+C29+C30</f>
        <v>138645378.25</v>
      </c>
      <c r="D38" s="35">
        <f>D10+D11+D12+D13+D14+D15+D16+D17+D18+D19+D20+D21+D22+D23+D24+D25+D26+D27+D28+D29+D30</f>
        <v>439063100</v>
      </c>
      <c r="E38" s="35">
        <f>E10+E11+E12+E13+E14+E15+E16+E17+E18+E19+E20+E21+E22+E23+E24+E25+E26+E27+E28+E29+E30</f>
        <v>146354300</v>
      </c>
      <c r="F38" s="35">
        <f>F10+F11+F12+F13+F14+F15+F16+F17+F18+F19+F20+F21+F22+F23+F24+F25+F26+F27+F28+F29+F30</f>
        <v>160799964.78999996</v>
      </c>
      <c r="G38" s="42">
        <f t="shared" si="0"/>
        <v>-278263135.21000004</v>
      </c>
      <c r="H38" s="42">
        <f aca="true" t="shared" si="6" ref="H38:H61">F38-E38</f>
        <v>14445664.789999962</v>
      </c>
      <c r="I38" s="66">
        <f t="shared" si="5"/>
        <v>109.87033847997631</v>
      </c>
      <c r="J38" s="67">
        <f t="shared" si="1"/>
        <v>22154586.53999996</v>
      </c>
      <c r="K38" s="68">
        <f t="shared" si="2"/>
        <v>0</v>
      </c>
    </row>
    <row r="39" spans="1:11" ht="26.25" customHeight="1">
      <c r="A39" s="16" t="s">
        <v>55</v>
      </c>
      <c r="B39" s="35">
        <f aca="true" t="shared" si="7" ref="B39:G39">B40+B47+B48+B41</f>
        <v>135930840</v>
      </c>
      <c r="C39" s="35">
        <f t="shared" si="7"/>
        <v>41941098</v>
      </c>
      <c r="D39" s="35">
        <f t="shared" si="7"/>
        <v>122878140</v>
      </c>
      <c r="E39" s="35">
        <f t="shared" si="7"/>
        <v>41910800</v>
      </c>
      <c r="F39" s="35">
        <f t="shared" si="7"/>
        <v>41890000</v>
      </c>
      <c r="G39" s="35">
        <f t="shared" si="7"/>
        <v>-94040840</v>
      </c>
      <c r="H39" s="35">
        <f>F39-E39</f>
        <v>-20800</v>
      </c>
      <c r="I39" s="70">
        <f t="shared" si="5"/>
        <v>99.95037078748199</v>
      </c>
      <c r="J39" s="67">
        <f t="shared" si="1"/>
        <v>-51098</v>
      </c>
      <c r="K39" s="68">
        <f t="shared" si="2"/>
        <v>-13052700</v>
      </c>
    </row>
    <row r="40" spans="1:11" ht="26.25" customHeight="1">
      <c r="A40" s="17" t="s">
        <v>61</v>
      </c>
      <c r="B40" s="31">
        <v>2868000</v>
      </c>
      <c r="C40" s="41">
        <v>4939600</v>
      </c>
      <c r="D40" s="41">
        <v>2868000</v>
      </c>
      <c r="E40" s="41">
        <v>956000</v>
      </c>
      <c r="F40" s="41">
        <v>956000</v>
      </c>
      <c r="G40" s="41">
        <f t="shared" si="0"/>
        <v>-1912000</v>
      </c>
      <c r="H40" s="41">
        <f t="shared" si="6"/>
        <v>0</v>
      </c>
      <c r="I40" s="71">
        <f t="shared" si="5"/>
        <v>100</v>
      </c>
      <c r="J40" s="69">
        <f t="shared" si="1"/>
        <v>-3983600</v>
      </c>
      <c r="K40" s="65">
        <f t="shared" si="2"/>
        <v>0</v>
      </c>
    </row>
    <row r="41" spans="1:11" ht="26.25" customHeight="1">
      <c r="A41" s="17" t="s">
        <v>62</v>
      </c>
      <c r="B41" s="31">
        <f>B42+B43+B44+B45+B46</f>
        <v>130526500</v>
      </c>
      <c r="C41" s="31">
        <f>C42+C43+C44+C45+C46</f>
        <v>35111100</v>
      </c>
      <c r="D41" s="31">
        <f>D42+D43+D44+D45+D46</f>
        <v>117473800</v>
      </c>
      <c r="E41" s="31">
        <f>E42+E43+E44+E45+E46</f>
        <v>40202000</v>
      </c>
      <c r="F41" s="31">
        <f>F42+F43+F44+F45+F46</f>
        <v>40202000</v>
      </c>
      <c r="G41" s="41">
        <f t="shared" si="0"/>
        <v>-90324500</v>
      </c>
      <c r="H41" s="41">
        <f t="shared" si="6"/>
        <v>0</v>
      </c>
      <c r="I41" s="71">
        <f t="shared" si="5"/>
        <v>100</v>
      </c>
      <c r="J41" s="69">
        <f t="shared" si="1"/>
        <v>5090900</v>
      </c>
      <c r="K41" s="65">
        <f t="shared" si="2"/>
        <v>-13052700</v>
      </c>
    </row>
    <row r="42" spans="1:11" ht="51" customHeight="1">
      <c r="A42" s="15" t="s">
        <v>67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41">
        <f t="shared" si="0"/>
        <v>0</v>
      </c>
      <c r="H42" s="41">
        <f t="shared" si="6"/>
        <v>0</v>
      </c>
      <c r="I42" s="71">
        <f t="shared" si="5"/>
        <v>0</v>
      </c>
      <c r="J42" s="69">
        <f t="shared" si="1"/>
        <v>0</v>
      </c>
      <c r="K42" s="65">
        <f t="shared" si="2"/>
        <v>0</v>
      </c>
    </row>
    <row r="43" spans="1:11" ht="26.25" customHeight="1">
      <c r="A43" s="17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71">
        <f t="shared" si="5"/>
        <v>0</v>
      </c>
      <c r="J43" s="69">
        <f t="shared" si="1"/>
        <v>0</v>
      </c>
      <c r="K43" s="65">
        <f t="shared" si="2"/>
        <v>0</v>
      </c>
    </row>
    <row r="44" spans="1:11" ht="26.25" customHeight="1">
      <c r="A44" s="18" t="s">
        <v>53</v>
      </c>
      <c r="B44" s="36">
        <v>130526500</v>
      </c>
      <c r="C44" s="41">
        <v>35111100</v>
      </c>
      <c r="D44" s="36">
        <v>117473800</v>
      </c>
      <c r="E44" s="41">
        <v>40202000</v>
      </c>
      <c r="F44" s="41">
        <v>40202000</v>
      </c>
      <c r="G44" s="41">
        <f t="shared" si="0"/>
        <v>-90324500</v>
      </c>
      <c r="H44" s="41">
        <f t="shared" si="6"/>
        <v>0</v>
      </c>
      <c r="I44" s="71">
        <f t="shared" si="5"/>
        <v>100</v>
      </c>
      <c r="J44" s="69">
        <f t="shared" si="1"/>
        <v>5090900</v>
      </c>
      <c r="K44" s="65">
        <f t="shared" si="2"/>
        <v>-13052700</v>
      </c>
    </row>
    <row r="45" spans="1:11" ht="26.25" customHeight="1">
      <c r="A45" s="15" t="s">
        <v>54</v>
      </c>
      <c r="B45" s="34">
        <v>0</v>
      </c>
      <c r="C45" s="41">
        <v>0</v>
      </c>
      <c r="D45" s="34">
        <v>0</v>
      </c>
      <c r="E45" s="41">
        <v>0</v>
      </c>
      <c r="F45" s="41">
        <v>0</v>
      </c>
      <c r="G45" s="41">
        <f t="shared" si="0"/>
        <v>0</v>
      </c>
      <c r="H45" s="41">
        <f t="shared" si="6"/>
        <v>0</v>
      </c>
      <c r="I45" s="71">
        <f t="shared" si="5"/>
        <v>0</v>
      </c>
      <c r="J45" s="69">
        <f t="shared" si="1"/>
        <v>0</v>
      </c>
      <c r="K45" s="65">
        <f t="shared" si="2"/>
        <v>0</v>
      </c>
    </row>
    <row r="46" spans="1:11" ht="45.75" customHeight="1">
      <c r="A46" s="15" t="s">
        <v>64</v>
      </c>
      <c r="B46" s="34">
        <v>0</v>
      </c>
      <c r="C46" s="31">
        <v>0</v>
      </c>
      <c r="D46" s="34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71">
        <f t="shared" si="5"/>
        <v>0</v>
      </c>
      <c r="J46" s="69">
        <f t="shared" si="1"/>
        <v>0</v>
      </c>
      <c r="K46" s="65">
        <f t="shared" si="2"/>
        <v>0</v>
      </c>
    </row>
    <row r="47" spans="1:11" ht="4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71">
        <f t="shared" si="5"/>
        <v>0</v>
      </c>
      <c r="J47" s="69">
        <f t="shared" si="1"/>
        <v>0</v>
      </c>
      <c r="K47" s="65">
        <f t="shared" si="2"/>
        <v>0</v>
      </c>
    </row>
    <row r="48" spans="1:11" ht="45" customHeight="1">
      <c r="A48" s="15" t="s">
        <v>60</v>
      </c>
      <c r="B48" s="34">
        <v>2536340</v>
      </c>
      <c r="C48" s="31">
        <v>1890398</v>
      </c>
      <c r="D48" s="31">
        <v>2536340</v>
      </c>
      <c r="E48" s="31">
        <v>752800</v>
      </c>
      <c r="F48" s="31">
        <v>732000</v>
      </c>
      <c r="G48" s="41">
        <f t="shared" si="0"/>
        <v>-1804340</v>
      </c>
      <c r="H48" s="41">
        <f t="shared" si="6"/>
        <v>-20800</v>
      </c>
      <c r="I48" s="71">
        <f t="shared" si="5"/>
        <v>97.23698193411265</v>
      </c>
      <c r="J48" s="69">
        <f t="shared" si="1"/>
        <v>-1158398</v>
      </c>
      <c r="K48" s="65">
        <f t="shared" si="2"/>
        <v>0</v>
      </c>
    </row>
    <row r="49" spans="1:11" ht="26.25" customHeight="1">
      <c r="A49" s="11" t="s">
        <v>73</v>
      </c>
      <c r="B49" s="35">
        <f>B38+B39</f>
        <v>574993940</v>
      </c>
      <c r="C49" s="35">
        <f>C38+C39</f>
        <v>180586476.25</v>
      </c>
      <c r="D49" s="35">
        <f>D38+D39</f>
        <v>561941240</v>
      </c>
      <c r="E49" s="35">
        <f>E38+E39</f>
        <v>188265100</v>
      </c>
      <c r="F49" s="35">
        <f>F38+F39</f>
        <v>202689964.78999996</v>
      </c>
      <c r="G49" s="42">
        <f t="shared" si="0"/>
        <v>-372303975.21000004</v>
      </c>
      <c r="H49" s="42">
        <f t="shared" si="6"/>
        <v>14424864.789999962</v>
      </c>
      <c r="I49" s="66">
        <f t="shared" si="5"/>
        <v>107.6619961904782</v>
      </c>
      <c r="J49" s="67">
        <f t="shared" si="1"/>
        <v>22103488.53999996</v>
      </c>
      <c r="K49" s="68">
        <f t="shared" si="2"/>
        <v>-13052700</v>
      </c>
    </row>
    <row r="50" spans="1:11" ht="26.25" customHeight="1">
      <c r="A50" s="11" t="s">
        <v>33</v>
      </c>
      <c r="B50" s="35"/>
      <c r="C50" s="42"/>
      <c r="D50" s="42"/>
      <c r="E50" s="42"/>
      <c r="F50" s="41"/>
      <c r="G50" s="41"/>
      <c r="H50" s="41"/>
      <c r="I50" s="72"/>
      <c r="J50" s="69"/>
      <c r="K50" s="65"/>
    </row>
    <row r="51" spans="1:11" ht="27" customHeight="1">
      <c r="A51" s="15" t="s">
        <v>45</v>
      </c>
      <c r="B51" s="34">
        <v>10694070</v>
      </c>
      <c r="C51" s="41">
        <v>2329637.14</v>
      </c>
      <c r="D51" s="41">
        <v>10694070</v>
      </c>
      <c r="E51" s="41">
        <v>3564690</v>
      </c>
      <c r="F51" s="41">
        <v>2243059.22</v>
      </c>
      <c r="G51" s="41">
        <f aca="true" t="shared" si="8" ref="G51:G61">F51-B51</f>
        <v>-8451010.78</v>
      </c>
      <c r="H51" s="41">
        <f t="shared" si="6"/>
        <v>-1321630.7799999998</v>
      </c>
      <c r="I51" s="63">
        <f t="shared" si="5"/>
        <v>62.92438388751898</v>
      </c>
      <c r="J51" s="69">
        <f aca="true" t="shared" si="9" ref="J51:J61">F51-C51</f>
        <v>-86577.91999999993</v>
      </c>
      <c r="K51" s="65">
        <f aca="true" t="shared" si="10" ref="K51:K61">D51-B51</f>
        <v>0</v>
      </c>
    </row>
    <row r="52" spans="1:11" ht="45" customHeight="1">
      <c r="A52" s="15" t="s">
        <v>34</v>
      </c>
      <c r="B52" s="34">
        <v>450900</v>
      </c>
      <c r="C52" s="41">
        <v>189436.64</v>
      </c>
      <c r="D52" s="41">
        <v>450900</v>
      </c>
      <c r="E52" s="41">
        <v>150200</v>
      </c>
      <c r="F52" s="41">
        <v>135103.25</v>
      </c>
      <c r="G52" s="41">
        <f t="shared" si="8"/>
        <v>-315796.75</v>
      </c>
      <c r="H52" s="41">
        <f t="shared" si="6"/>
        <v>-15096.75</v>
      </c>
      <c r="I52" s="63">
        <f t="shared" si="5"/>
        <v>89.94890146471371</v>
      </c>
      <c r="J52" s="69">
        <f t="shared" si="9"/>
        <v>-54333.390000000014</v>
      </c>
      <c r="K52" s="65">
        <f t="shared" si="10"/>
        <v>0</v>
      </c>
    </row>
    <row r="53" spans="1:11" ht="0.75" customHeight="1" hidden="1">
      <c r="A53" s="15" t="s">
        <v>46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3">
        <f t="shared" si="5"/>
        <v>0</v>
      </c>
      <c r="J53" s="69">
        <f t="shared" si="9"/>
        <v>0</v>
      </c>
      <c r="K53" s="65">
        <f t="shared" si="10"/>
        <v>0</v>
      </c>
    </row>
    <row r="54" spans="1:11" ht="69" customHeight="1">
      <c r="A54" s="15" t="s">
        <v>35</v>
      </c>
      <c r="B54" s="34">
        <v>0</v>
      </c>
      <c r="C54" s="41">
        <v>4494.77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3">
        <f t="shared" si="5"/>
        <v>0</v>
      </c>
      <c r="J54" s="69">
        <f t="shared" si="9"/>
        <v>-4494.77</v>
      </c>
      <c r="K54" s="65">
        <f t="shared" si="10"/>
        <v>0</v>
      </c>
    </row>
    <row r="55" spans="1:11" ht="26.25" customHeight="1">
      <c r="A55" s="16" t="s">
        <v>15</v>
      </c>
      <c r="B55" s="35">
        <f>B56+B57</f>
        <v>2100000</v>
      </c>
      <c r="C55" s="35">
        <f>C56+C57</f>
        <v>1865607</v>
      </c>
      <c r="D55" s="35">
        <f>D56+D57</f>
        <v>2100000</v>
      </c>
      <c r="E55" s="35">
        <f>E56+E57</f>
        <v>700000</v>
      </c>
      <c r="F55" s="35">
        <f>F56+F57</f>
        <v>540667.22</v>
      </c>
      <c r="G55" s="42">
        <f t="shared" si="8"/>
        <v>-1559332.78</v>
      </c>
      <c r="H55" s="42">
        <f t="shared" si="6"/>
        <v>-159332.78000000003</v>
      </c>
      <c r="I55" s="66">
        <f t="shared" si="5"/>
        <v>77.23817428571428</v>
      </c>
      <c r="J55" s="67">
        <f t="shared" si="9"/>
        <v>-1324939.78</v>
      </c>
      <c r="K55" s="68">
        <f t="shared" si="10"/>
        <v>0</v>
      </c>
    </row>
    <row r="56" spans="1:11" ht="26.25" customHeight="1">
      <c r="A56" s="17" t="s">
        <v>48</v>
      </c>
      <c r="B56" s="31">
        <v>600000</v>
      </c>
      <c r="C56" s="41">
        <v>879800</v>
      </c>
      <c r="D56" s="41">
        <v>600000</v>
      </c>
      <c r="E56" s="41">
        <v>200000</v>
      </c>
      <c r="F56" s="41">
        <v>28064.12</v>
      </c>
      <c r="G56" s="41">
        <f t="shared" si="8"/>
        <v>-571935.88</v>
      </c>
      <c r="H56" s="41">
        <f t="shared" si="6"/>
        <v>-171935.88</v>
      </c>
      <c r="I56" s="63">
        <f t="shared" si="5"/>
        <v>14.03206</v>
      </c>
      <c r="J56" s="69">
        <f t="shared" si="9"/>
        <v>-851735.88</v>
      </c>
      <c r="K56" s="65">
        <f t="shared" si="10"/>
        <v>0</v>
      </c>
    </row>
    <row r="57" spans="1:11" ht="24.75" customHeight="1">
      <c r="A57" s="17" t="s">
        <v>47</v>
      </c>
      <c r="B57" s="31">
        <v>1500000</v>
      </c>
      <c r="C57" s="41">
        <v>985807</v>
      </c>
      <c r="D57" s="41">
        <v>1500000</v>
      </c>
      <c r="E57" s="41">
        <v>500000</v>
      </c>
      <c r="F57" s="41">
        <v>512603.1</v>
      </c>
      <c r="G57" s="41">
        <f t="shared" si="8"/>
        <v>-987396.9</v>
      </c>
      <c r="H57" s="41">
        <f t="shared" si="6"/>
        <v>12603.099999999977</v>
      </c>
      <c r="I57" s="63">
        <f t="shared" si="5"/>
        <v>102.52062</v>
      </c>
      <c r="J57" s="69">
        <f t="shared" si="9"/>
        <v>-473203.9</v>
      </c>
      <c r="K57" s="65">
        <f t="shared" si="10"/>
        <v>0</v>
      </c>
    </row>
    <row r="58" spans="1:11" ht="26.25" customHeight="1" hidden="1">
      <c r="A58" s="17" t="s">
        <v>49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3">
        <f t="shared" si="5"/>
        <v>0</v>
      </c>
      <c r="J58" s="69">
        <f t="shared" si="9"/>
        <v>0</v>
      </c>
      <c r="K58" s="73">
        <f t="shared" si="10"/>
        <v>0</v>
      </c>
    </row>
    <row r="59" spans="1:11" ht="26.25" customHeight="1">
      <c r="A59" s="17" t="s">
        <v>52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3">
        <f t="shared" si="5"/>
        <v>0</v>
      </c>
      <c r="J59" s="69">
        <f t="shared" si="9"/>
        <v>0</v>
      </c>
      <c r="K59" s="74">
        <f t="shared" si="10"/>
        <v>0</v>
      </c>
    </row>
    <row r="60" spans="1:11" ht="26.25" customHeight="1">
      <c r="A60" s="11" t="s">
        <v>2</v>
      </c>
      <c r="B60" s="35">
        <f>B51+B52+B53+B54+B55+B58+B59</f>
        <v>13244970</v>
      </c>
      <c r="C60" s="35">
        <f>C51+C52+C53+C54+C55+C58+C59</f>
        <v>4389175.550000001</v>
      </c>
      <c r="D60" s="35">
        <f>D51+D52+D53+D54+D55+D58+D59</f>
        <v>13244970</v>
      </c>
      <c r="E60" s="35">
        <f>E51+E52+E53+E54+E55+E58+E59</f>
        <v>4414890</v>
      </c>
      <c r="F60" s="35">
        <f>F51+F52+F53+F54+F55+F58+F59</f>
        <v>2918829.6900000004</v>
      </c>
      <c r="G60" s="42">
        <f t="shared" si="8"/>
        <v>-10326140.309999999</v>
      </c>
      <c r="H60" s="42">
        <f t="shared" si="6"/>
        <v>-1496060.3099999996</v>
      </c>
      <c r="I60" s="66">
        <f t="shared" si="5"/>
        <v>66.11330497475589</v>
      </c>
      <c r="J60" s="67">
        <f t="shared" si="9"/>
        <v>-1470345.8600000003</v>
      </c>
      <c r="K60" s="75">
        <f t="shared" si="10"/>
        <v>0</v>
      </c>
    </row>
    <row r="61" spans="1:11" ht="26.25" customHeight="1" thickBot="1">
      <c r="A61" s="14" t="s">
        <v>1</v>
      </c>
      <c r="B61" s="37">
        <f>B49+B60</f>
        <v>588238910</v>
      </c>
      <c r="C61" s="43">
        <f>C49+C60</f>
        <v>184975651.8</v>
      </c>
      <c r="D61" s="43">
        <f>D49+D60</f>
        <v>575186210</v>
      </c>
      <c r="E61" s="43">
        <f>E49+E60</f>
        <v>192679990</v>
      </c>
      <c r="F61" s="43">
        <f>F49+F60</f>
        <v>205608794.47999996</v>
      </c>
      <c r="G61" s="43">
        <f t="shared" si="8"/>
        <v>-382630115.52000004</v>
      </c>
      <c r="H61" s="43">
        <f t="shared" si="6"/>
        <v>12928804.47999996</v>
      </c>
      <c r="I61" s="76">
        <f t="shared" si="5"/>
        <v>106.70998814147745</v>
      </c>
      <c r="J61" s="77">
        <f t="shared" si="9"/>
        <v>20633142.679999948</v>
      </c>
      <c r="K61" s="78">
        <f t="shared" si="10"/>
        <v>-13052700</v>
      </c>
    </row>
    <row r="62" spans="1:13" ht="42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75</v>
      </c>
      <c r="B63" s="25"/>
      <c r="C63" s="25"/>
      <c r="D63" s="25"/>
      <c r="E63" s="25"/>
      <c r="F63" s="25"/>
      <c r="G63" s="25"/>
      <c r="H63" s="79" t="s">
        <v>72</v>
      </c>
      <c r="I63" s="79"/>
      <c r="J63" s="79"/>
      <c r="K63" s="79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2022-03-09T12:42:08Z</cp:lastPrinted>
  <dcterms:created xsi:type="dcterms:W3CDTF">2001-12-13T10:05:27Z</dcterms:created>
  <dcterms:modified xsi:type="dcterms:W3CDTF">2022-05-10T07:29:20Z</dcterms:modified>
  <cp:category/>
  <cp:version/>
  <cp:contentType/>
  <cp:contentStatus/>
</cp:coreProperties>
</file>