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'Лист3'!$A$1:$K$64</definedName>
  </definedNames>
  <calcPr fullCalcOnLoad="1"/>
</workbook>
</file>

<file path=xl/sharedStrings.xml><?xml version="1.0" encoding="utf-8"?>
<sst xmlns="http://schemas.openxmlformats.org/spreadsheetml/2006/main" count="95" uniqueCount="85">
  <si>
    <t xml:space="preserve">                                     </t>
  </si>
  <si>
    <t>Загальна сума доходів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</si>
  <si>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</si>
  <si>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</si>
  <si>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</si>
  <si>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</si>
  <si>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на </t>
  </si>
  <si>
    <t>Фактичні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</si>
  <si>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</si>
  <si>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</si>
  <si>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</si>
  <si>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</si>
  <si>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</si>
  <si>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</si>
  <si>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</si>
  <si>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</si>
  <si>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</si>
  <si>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</si>
  <si>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</si>
  <si>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</si>
  <si>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</si>
  <si>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</si>
  <si>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</si>
  <si>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</si>
  <si>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</si>
  <si>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</si>
  <si>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</si>
  <si>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</si>
  <si>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</si>
  <si>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</si>
  <si>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</si>
  <si>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</si>
  <si>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</si>
  <si>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</si>
  <si>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</si>
  <si>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</si>
  <si>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</si>
  <si>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</si>
  <si>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</si>
  <si>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</si>
  <si>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</si>
  <si>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</si>
  <si>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</si>
  <si>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</si>
  <si>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</si>
  <si>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</si>
  <si>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</si>
  <si>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</si>
  <si>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</si>
  <si>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</si>
  <si>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</si>
  <si>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</si>
  <si>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</si>
  <si>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</si>
  <si>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</si>
  <si>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</si>
  <si>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</si>
  <si>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</si>
  <si>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</si>
  <si>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</si>
  <si>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</si>
  <si>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</si>
  <si>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</si>
  <si>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   на здійснення заходів щодо соціально-економічного розвитку окремих територій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</si>
  <si>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</si>
  <si>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</si>
  <si>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</si>
  <si>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</si>
  <si>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</si>
  <si>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</si>
  <si>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</si>
  <si>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</si>
  <si>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</si>
  <si>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</si>
  <si>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       Начальник фінуправління</t>
  </si>
  <si>
    <t>2022 рік</t>
  </si>
  <si>
    <t>2022 року</t>
  </si>
  <si>
    <t>періоду 2021р.</t>
  </si>
  <si>
    <t>в 2022р.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</si>
  <si>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</si>
  <si>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r>
      <t>2021 року в</t>
    </r>
    <r>
      <rPr>
        <sz val="16"/>
        <rFont val="Arial Cyr"/>
        <family val="0"/>
      </rPr>
      <t xml:space="preserve"> умовах 2022р</t>
    </r>
  </si>
  <si>
    <t xml:space="preserve">    -Акцизний податок з реалізації суб`єктами господарювання роздрібної торгівлі підакцизних товарів (крім тих, що оподатковуються згідно з пп. 213.1.14 п.213.1 ст.213 ПКУ)</t>
  </si>
  <si>
    <t xml:space="preserve">   -Акцизний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пп. 213.1.14 п.213.1 ст.213 ПКУ)</t>
  </si>
  <si>
    <t>за 8 місяців</t>
  </si>
  <si>
    <t>Інформація про виконання доходної частини бюджету  Ніжинської міської територіальної громади за 8 місяців 2022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</si>
</sst>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"/>
    <numFmt numFmtId="197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 wrapText="1"/>
    </xf>
    <xf numFmtId="3" fontId="10" fillId="0" borderId="19" xfId="0" applyNumberFormat="1" applyFont="1" applyFill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right" wrapText="1"/>
    </xf>
    <xf numFmtId="3" fontId="12" fillId="0" borderId="20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189" fontId="6" fillId="0" borderId="21" xfId="0" applyNumberFormat="1" applyFont="1" applyFill="1" applyBorder="1" applyAlignment="1">
      <alignment/>
    </xf>
    <xf numFmtId="189" fontId="6" fillId="0" borderId="16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wrapText="1"/>
    </xf>
    <xf numFmtId="189" fontId="6" fillId="0" borderId="24" xfId="0" applyNumberFormat="1" applyFont="1" applyFill="1" applyBorder="1" applyAlignment="1">
      <alignment/>
    </xf>
    <xf numFmtId="189" fontId="6" fillId="0" borderId="25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31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189" fontId="5" fillId="0" borderId="25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196" fontId="10" fillId="0" borderId="22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/>
    </xf>
    <xf numFmtId="196" fontId="12" fillId="0" borderId="22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 horizontal="right"/>
    </xf>
    <xf numFmtId="4" fontId="12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196" fontId="10" fillId="0" borderId="16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196" fontId="12" fillId="0" borderId="23" xfId="0" applyNumberFormat="1" applyFont="1" applyFill="1" applyBorder="1" applyAlignment="1">
      <alignment horizontal="right"/>
    </xf>
    <xf numFmtId="3" fontId="12" fillId="0" borderId="35" xfId="0" applyNumberFormat="1" applyFont="1" applyFill="1" applyBorder="1" applyAlignment="1">
      <alignment horizontal="right"/>
    </xf>
    <xf numFmtId="3" fontId="12" fillId="0" borderId="36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 wrapText="1"/>
    </xf>
    <xf numFmtId="3" fontId="10" fillId="33" borderId="22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vertical="top" wrapText="1"/>
    </xf>
    <xf numFmtId="0" fontId="16" fillId="0" borderId="0" xfId="0" applyFont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="60" workbookViewId="0" topLeftCell="A1">
      <selection activeCell="C16" sqref="C16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19.75390625" style="0" customWidth="1"/>
    <col min="9" max="9" width="15.00390625" style="0" customWidth="1"/>
    <col min="10" max="10" width="21.875" style="0" customWidth="1"/>
    <col min="11" max="11" width="20.1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18.7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"/>
      <c r="L1" s="9"/>
      <c r="M1" s="9"/>
      <c r="N1" s="9"/>
    </row>
    <row r="2" spans="1:14" ht="33.75" customHeight="1">
      <c r="A2" s="92" t="s">
        <v>84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10"/>
      <c r="M2" s="10"/>
      <c r="N2" s="10"/>
    </row>
    <row r="3" spans="1:16" ht="30" customHeight="1" thickBot="1">
      <c r="A3" s="3"/>
      <c r="B3" s="3"/>
      <c r="C3" s="3"/>
      <c r="D3" s="3"/>
      <c r="E3" s="3"/>
      <c r="F3" s="5"/>
      <c r="G3" s="5"/>
      <c r="J3" s="8"/>
      <c r="K3" s="8" t="s">
        <v>23</v>
      </c>
      <c r="L3" s="8"/>
      <c r="N3" t="s">
        <v>0</v>
      </c>
      <c r="O3" s="1"/>
      <c r="P3" s="2"/>
    </row>
    <row r="4" spans="1:11" ht="24" customHeight="1">
      <c r="A4" s="82"/>
      <c r="B4" s="26" t="s">
        <v>8</v>
      </c>
      <c r="C4" s="26" t="s">
        <v>30</v>
      </c>
      <c r="D4" s="26" t="s">
        <v>8</v>
      </c>
      <c r="E4" s="26" t="s">
        <v>8</v>
      </c>
      <c r="F4" s="76" t="s">
        <v>7</v>
      </c>
      <c r="G4" s="47" t="s">
        <v>31</v>
      </c>
      <c r="H4" s="85" t="s">
        <v>57</v>
      </c>
      <c r="I4" s="86"/>
      <c r="J4" s="48" t="s">
        <v>31</v>
      </c>
      <c r="K4" s="49" t="s">
        <v>37</v>
      </c>
    </row>
    <row r="5" spans="1:11" ht="21.75" customHeight="1">
      <c r="A5" s="83"/>
      <c r="B5" s="27" t="s">
        <v>6</v>
      </c>
      <c r="C5" s="27" t="s">
        <v>17</v>
      </c>
      <c r="D5" s="27" t="s">
        <v>6</v>
      </c>
      <c r="E5" s="27" t="s">
        <v>6</v>
      </c>
      <c r="F5" s="77" t="s">
        <v>17</v>
      </c>
      <c r="G5" s="50" t="s">
        <v>43</v>
      </c>
      <c r="H5" s="87"/>
      <c r="I5" s="88"/>
      <c r="J5" s="52" t="s">
        <v>18</v>
      </c>
      <c r="K5" s="53" t="s">
        <v>38</v>
      </c>
    </row>
    <row r="6" spans="1:11" ht="22.5" customHeight="1">
      <c r="A6" s="83"/>
      <c r="B6" s="27" t="s">
        <v>75</v>
      </c>
      <c r="C6" s="38" t="s">
        <v>83</v>
      </c>
      <c r="D6" s="27" t="s">
        <v>75</v>
      </c>
      <c r="E6" s="27" t="s">
        <v>83</v>
      </c>
      <c r="F6" s="77" t="s">
        <v>83</v>
      </c>
      <c r="G6" s="50" t="s">
        <v>41</v>
      </c>
      <c r="H6" s="89"/>
      <c r="I6" s="90"/>
      <c r="J6" s="52" t="s">
        <v>29</v>
      </c>
      <c r="K6" s="53" t="s">
        <v>78</v>
      </c>
    </row>
    <row r="7" spans="1:11" ht="54" customHeight="1">
      <c r="A7" s="84"/>
      <c r="B7" s="28" t="s">
        <v>40</v>
      </c>
      <c r="C7" s="38" t="s">
        <v>80</v>
      </c>
      <c r="D7" s="28" t="s">
        <v>21</v>
      </c>
      <c r="E7" s="28" t="s">
        <v>76</v>
      </c>
      <c r="F7" s="78" t="s">
        <v>76</v>
      </c>
      <c r="G7" s="54" t="s">
        <v>42</v>
      </c>
      <c r="H7" s="55" t="s">
        <v>58</v>
      </c>
      <c r="I7" s="56" t="s">
        <v>55</v>
      </c>
      <c r="J7" s="51" t="s">
        <v>77</v>
      </c>
      <c r="K7" s="53" t="s">
        <v>39</v>
      </c>
    </row>
    <row r="8" spans="1:11" ht="26.25" customHeight="1">
      <c r="A8" s="12" t="s">
        <v>10</v>
      </c>
      <c r="B8" s="29"/>
      <c r="C8" s="39"/>
      <c r="D8" s="39"/>
      <c r="E8" s="45"/>
      <c r="F8" s="45"/>
      <c r="G8" s="45"/>
      <c r="H8" s="39"/>
      <c r="I8" s="45"/>
      <c r="J8" s="45"/>
      <c r="K8" s="57"/>
    </row>
    <row r="9" spans="1:11" ht="26.25" customHeight="1">
      <c r="A9" s="13" t="s">
        <v>9</v>
      </c>
      <c r="B9" s="30"/>
      <c r="C9" s="40"/>
      <c r="D9" s="40"/>
      <c r="E9" s="46"/>
      <c r="F9" s="46"/>
      <c r="G9" s="46"/>
      <c r="H9" s="40"/>
      <c r="I9" s="46"/>
      <c r="J9" s="58"/>
      <c r="K9" s="59"/>
    </row>
    <row r="10" spans="1:11" ht="26.25" customHeight="1">
      <c r="A10" s="17" t="s">
        <v>69</v>
      </c>
      <c r="B10" s="31">
        <v>295637700</v>
      </c>
      <c r="C10" s="41">
        <v>156165719.02</v>
      </c>
      <c r="D10" s="41">
        <v>331380600</v>
      </c>
      <c r="E10" s="41">
        <v>215686500</v>
      </c>
      <c r="F10" s="41">
        <v>243853766.15</v>
      </c>
      <c r="G10" s="41">
        <f aca="true" t="shared" si="0" ref="G10:G50">F10-B10</f>
        <v>-51783933.849999994</v>
      </c>
      <c r="H10" s="41">
        <f>F10-E10</f>
        <v>28167266.150000006</v>
      </c>
      <c r="I10" s="60">
        <f>IF(E10=0,0,F10/E10*100)</f>
        <v>113.05935519840138</v>
      </c>
      <c r="J10" s="61">
        <f aca="true" t="shared" si="1" ref="J10:J50">F10-C10</f>
        <v>87688047.13</v>
      </c>
      <c r="K10" s="62">
        <f aca="true" t="shared" si="2" ref="K10:K50">D10-B10</f>
        <v>35742900</v>
      </c>
    </row>
    <row r="11" spans="1:11" ht="26.25" customHeight="1">
      <c r="A11" s="17" t="s">
        <v>5</v>
      </c>
      <c r="B11" s="31">
        <v>538000</v>
      </c>
      <c r="C11" s="41">
        <v>253289.88</v>
      </c>
      <c r="D11" s="41">
        <v>538000</v>
      </c>
      <c r="E11" s="41">
        <v>358800</v>
      </c>
      <c r="F11" s="41">
        <v>253203.17</v>
      </c>
      <c r="G11" s="41">
        <f t="shared" si="0"/>
        <v>-284796.82999999996</v>
      </c>
      <c r="H11" s="41">
        <f aca="true" t="shared" si="3" ref="H11:H38">F11-E11</f>
        <v>-105596.82999999999</v>
      </c>
      <c r="I11" s="60">
        <f aca="true" t="shared" si="4" ref="I11:I30">IF(E11=0,0,F11/E11*100)</f>
        <v>70.56944537346712</v>
      </c>
      <c r="J11" s="61">
        <f t="shared" si="1"/>
        <v>-86.70999999999185</v>
      </c>
      <c r="K11" s="62">
        <f t="shared" si="2"/>
        <v>0</v>
      </c>
    </row>
    <row r="12" spans="1:11" ht="91.5" customHeight="1">
      <c r="A12" s="20" t="s">
        <v>49</v>
      </c>
      <c r="B12" s="32">
        <v>2600</v>
      </c>
      <c r="C12" s="41">
        <v>596.51</v>
      </c>
      <c r="D12" s="41">
        <v>2600</v>
      </c>
      <c r="E12" s="41">
        <v>1700</v>
      </c>
      <c r="F12" s="41">
        <v>5.25</v>
      </c>
      <c r="G12" s="41">
        <f t="shared" si="0"/>
        <v>-2594.75</v>
      </c>
      <c r="H12" s="41">
        <f t="shared" si="3"/>
        <v>-1694.75</v>
      </c>
      <c r="I12" s="60">
        <f t="shared" si="4"/>
        <v>0.30882352941176466</v>
      </c>
      <c r="J12" s="61">
        <f t="shared" si="1"/>
        <v>-591.26</v>
      </c>
      <c r="K12" s="62">
        <f t="shared" si="2"/>
        <v>0</v>
      </c>
    </row>
    <row r="13" spans="1:11" ht="68.25" customHeight="1">
      <c r="A13" s="20" t="s">
        <v>64</v>
      </c>
      <c r="B13" s="32">
        <v>63600</v>
      </c>
      <c r="C13" s="41">
        <v>57744.87</v>
      </c>
      <c r="D13" s="41">
        <v>63600</v>
      </c>
      <c r="E13" s="41">
        <v>42400</v>
      </c>
      <c r="F13" s="41">
        <v>67409.56</v>
      </c>
      <c r="G13" s="41">
        <f t="shared" si="0"/>
        <v>3809.5599999999977</v>
      </c>
      <c r="H13" s="41">
        <f t="shared" si="3"/>
        <v>25009.559999999998</v>
      </c>
      <c r="I13" s="60">
        <f t="shared" si="4"/>
        <v>158.98481132075472</v>
      </c>
      <c r="J13" s="61">
        <f t="shared" si="1"/>
        <v>9664.689999999995</v>
      </c>
      <c r="K13" s="62">
        <f t="shared" si="2"/>
        <v>0</v>
      </c>
    </row>
    <row r="14" spans="1:11" ht="48" customHeight="1">
      <c r="A14" s="20" t="s">
        <v>35</v>
      </c>
      <c r="B14" s="32">
        <v>3495900</v>
      </c>
      <c r="C14" s="41">
        <v>1645938.59</v>
      </c>
      <c r="D14" s="41">
        <v>3495900</v>
      </c>
      <c r="E14" s="41">
        <v>2330700</v>
      </c>
      <c r="F14" s="41">
        <v>505757.73</v>
      </c>
      <c r="G14" s="41">
        <f t="shared" si="0"/>
        <v>-2990142.27</v>
      </c>
      <c r="H14" s="41">
        <f t="shared" si="3"/>
        <v>-1824942.27</v>
      </c>
      <c r="I14" s="60">
        <f t="shared" si="4"/>
        <v>21.699821083794568</v>
      </c>
      <c r="J14" s="61">
        <f t="shared" si="1"/>
        <v>-1140180.86</v>
      </c>
      <c r="K14" s="62">
        <f t="shared" si="2"/>
        <v>0</v>
      </c>
    </row>
    <row r="15" spans="1:11" ht="48" customHeight="1">
      <c r="A15" s="20" t="s">
        <v>36</v>
      </c>
      <c r="B15" s="32">
        <v>11872900</v>
      </c>
      <c r="C15" s="41">
        <v>5589919.02</v>
      </c>
      <c r="D15" s="41">
        <v>11872900</v>
      </c>
      <c r="E15" s="41">
        <v>7915200</v>
      </c>
      <c r="F15" s="41">
        <v>1712912.17</v>
      </c>
      <c r="G15" s="41">
        <f t="shared" si="0"/>
        <v>-10159987.83</v>
      </c>
      <c r="H15" s="41">
        <f t="shared" si="3"/>
        <v>-6202287.83</v>
      </c>
      <c r="I15" s="60">
        <f t="shared" si="4"/>
        <v>21.640794547200322</v>
      </c>
      <c r="J15" s="61">
        <f t="shared" si="1"/>
        <v>-3877006.8499999996</v>
      </c>
      <c r="K15" s="62">
        <f t="shared" si="2"/>
        <v>0</v>
      </c>
    </row>
    <row r="16" spans="1:11" ht="117.75" customHeight="1">
      <c r="A16" s="80" t="s">
        <v>82</v>
      </c>
      <c r="B16" s="33"/>
      <c r="C16" s="41"/>
      <c r="D16" s="41"/>
      <c r="E16" s="41"/>
      <c r="F16" s="41">
        <v>1764003.04</v>
      </c>
      <c r="G16" s="41">
        <f>F16-B16</f>
        <v>1764003.04</v>
      </c>
      <c r="H16" s="41">
        <f>F16-E16</f>
        <v>1764003.04</v>
      </c>
      <c r="I16" s="60">
        <f>IF(E16=0,0,F16/E16*100)</f>
        <v>0</v>
      </c>
      <c r="J16" s="61">
        <f>F16-C16</f>
        <v>1764003.04</v>
      </c>
      <c r="K16" s="62">
        <f>D16-B16</f>
        <v>0</v>
      </c>
    </row>
    <row r="17" spans="1:11" ht="98.25" customHeight="1">
      <c r="A17" s="22" t="s">
        <v>81</v>
      </c>
      <c r="B17" s="33">
        <v>12962300</v>
      </c>
      <c r="C17" s="41">
        <v>8062194.43</v>
      </c>
      <c r="D17" s="41">
        <v>12962300</v>
      </c>
      <c r="E17" s="41">
        <v>8641600</v>
      </c>
      <c r="F17" s="41">
        <v>7723592.13</v>
      </c>
      <c r="G17" s="41">
        <f t="shared" si="0"/>
        <v>-5238707.87</v>
      </c>
      <c r="H17" s="41">
        <f t="shared" si="3"/>
        <v>-918007.8700000001</v>
      </c>
      <c r="I17" s="60">
        <f t="shared" si="4"/>
        <v>89.37687615719311</v>
      </c>
      <c r="J17" s="61">
        <f t="shared" si="1"/>
        <v>-338602.2999999998</v>
      </c>
      <c r="K17" s="62">
        <f t="shared" si="2"/>
        <v>0</v>
      </c>
    </row>
    <row r="18" spans="1:11" ht="45.75" customHeight="1">
      <c r="A18" s="23" t="s">
        <v>28</v>
      </c>
      <c r="B18" s="33">
        <v>0</v>
      </c>
      <c r="C18" s="41">
        <v>1378633.86</v>
      </c>
      <c r="D18" s="41">
        <v>226000</v>
      </c>
      <c r="E18" s="41">
        <v>226000</v>
      </c>
      <c r="F18" s="41">
        <v>256256.45</v>
      </c>
      <c r="G18" s="41">
        <f t="shared" si="0"/>
        <v>256256.45</v>
      </c>
      <c r="H18" s="41">
        <f t="shared" si="3"/>
        <v>30256.45000000001</v>
      </c>
      <c r="I18" s="60">
        <f t="shared" si="4"/>
        <v>113.38780973451328</v>
      </c>
      <c r="J18" s="61">
        <f t="shared" si="1"/>
        <v>-1122377.4100000001</v>
      </c>
      <c r="K18" s="62">
        <f t="shared" si="2"/>
        <v>226000</v>
      </c>
    </row>
    <row r="19" spans="1:11" ht="71.25" customHeight="1">
      <c r="A19" s="23" t="s">
        <v>68</v>
      </c>
      <c r="B19" s="33">
        <v>0</v>
      </c>
      <c r="C19" s="41">
        <v>2594</v>
      </c>
      <c r="D19" s="41">
        <v>0</v>
      </c>
      <c r="E19" s="41">
        <v>0</v>
      </c>
      <c r="F19" s="41">
        <v>975.8</v>
      </c>
      <c r="G19" s="41">
        <f t="shared" si="0"/>
        <v>975.8</v>
      </c>
      <c r="H19" s="41">
        <f t="shared" si="3"/>
        <v>975.8</v>
      </c>
      <c r="I19" s="60">
        <f t="shared" si="4"/>
        <v>0</v>
      </c>
      <c r="J19" s="61">
        <f t="shared" si="1"/>
        <v>-1618.2</v>
      </c>
      <c r="K19" s="62">
        <f t="shared" si="2"/>
        <v>0</v>
      </c>
    </row>
    <row r="20" spans="1:11" ht="27" customHeight="1">
      <c r="A20" s="17" t="s">
        <v>14</v>
      </c>
      <c r="B20" s="31">
        <v>179600</v>
      </c>
      <c r="C20" s="41">
        <v>322206.1</v>
      </c>
      <c r="D20" s="41">
        <v>179600</v>
      </c>
      <c r="E20" s="41">
        <v>119800</v>
      </c>
      <c r="F20" s="41">
        <v>273382.19</v>
      </c>
      <c r="G20" s="41">
        <f t="shared" si="0"/>
        <v>93782.19</v>
      </c>
      <c r="H20" s="41">
        <f t="shared" si="3"/>
        <v>153582.19</v>
      </c>
      <c r="I20" s="60">
        <f t="shared" si="4"/>
        <v>228.19882303839734</v>
      </c>
      <c r="J20" s="61">
        <f t="shared" si="1"/>
        <v>-48823.909999999974</v>
      </c>
      <c r="K20" s="62">
        <f t="shared" si="2"/>
        <v>0</v>
      </c>
    </row>
    <row r="21" spans="1:11" ht="69" customHeight="1">
      <c r="A21" s="15" t="s">
        <v>50</v>
      </c>
      <c r="B21" s="31">
        <v>0</v>
      </c>
      <c r="C21" s="41">
        <v>68006.77</v>
      </c>
      <c r="D21" s="41">
        <v>0</v>
      </c>
      <c r="E21" s="41">
        <v>0</v>
      </c>
      <c r="F21" s="41">
        <v>14275.27</v>
      </c>
      <c r="G21" s="41">
        <f t="shared" si="0"/>
        <v>14275.27</v>
      </c>
      <c r="H21" s="41">
        <f t="shared" si="3"/>
        <v>14275.27</v>
      </c>
      <c r="I21" s="60">
        <f t="shared" si="4"/>
        <v>0</v>
      </c>
      <c r="J21" s="61">
        <f t="shared" si="1"/>
        <v>-53731.5</v>
      </c>
      <c r="K21" s="62">
        <f t="shared" si="2"/>
        <v>0</v>
      </c>
    </row>
    <row r="22" spans="1:11" ht="50.25" customHeight="1">
      <c r="A22" s="20" t="s">
        <v>19</v>
      </c>
      <c r="B22" s="33">
        <v>171800</v>
      </c>
      <c r="C22" s="41">
        <v>106191</v>
      </c>
      <c r="D22" s="41">
        <v>171800</v>
      </c>
      <c r="E22" s="41">
        <v>114500</v>
      </c>
      <c r="F22" s="41">
        <v>52460</v>
      </c>
      <c r="G22" s="41">
        <f t="shared" si="0"/>
        <v>-119340</v>
      </c>
      <c r="H22" s="41">
        <f t="shared" si="3"/>
        <v>-62040</v>
      </c>
      <c r="I22" s="60">
        <f t="shared" si="4"/>
        <v>45.81659388646288</v>
      </c>
      <c r="J22" s="61">
        <f t="shared" si="1"/>
        <v>-53731</v>
      </c>
      <c r="K22" s="62">
        <f t="shared" si="2"/>
        <v>0</v>
      </c>
    </row>
    <row r="23" spans="1:12" ht="25.5" customHeight="1">
      <c r="A23" s="15" t="s">
        <v>12</v>
      </c>
      <c r="B23" s="31">
        <v>2806600</v>
      </c>
      <c r="C23" s="41">
        <v>1998491.75</v>
      </c>
      <c r="D23" s="41">
        <v>2806600</v>
      </c>
      <c r="E23" s="41">
        <v>1871100</v>
      </c>
      <c r="F23" s="41">
        <v>1939745.65</v>
      </c>
      <c r="G23" s="41">
        <f t="shared" si="0"/>
        <v>-866854.3500000001</v>
      </c>
      <c r="H23" s="41">
        <f t="shared" si="3"/>
        <v>68645.6499999999</v>
      </c>
      <c r="I23" s="60">
        <f t="shared" si="4"/>
        <v>103.66873229651009</v>
      </c>
      <c r="J23" s="61">
        <f t="shared" si="1"/>
        <v>-58746.10000000009</v>
      </c>
      <c r="K23" s="62">
        <f t="shared" si="2"/>
        <v>0</v>
      </c>
      <c r="L23" s="5"/>
    </row>
    <row r="24" spans="1:11" ht="48" customHeight="1">
      <c r="A24" s="15" t="s">
        <v>20</v>
      </c>
      <c r="B24" s="34">
        <v>409800</v>
      </c>
      <c r="C24" s="41">
        <v>297988.85</v>
      </c>
      <c r="D24" s="41">
        <v>409800</v>
      </c>
      <c r="E24" s="41">
        <v>273200</v>
      </c>
      <c r="F24" s="41">
        <v>57572</v>
      </c>
      <c r="G24" s="41">
        <f t="shared" si="0"/>
        <v>-352228</v>
      </c>
      <c r="H24" s="41">
        <f t="shared" si="3"/>
        <v>-215628</v>
      </c>
      <c r="I24" s="60">
        <f t="shared" si="4"/>
        <v>21.07320644216691</v>
      </c>
      <c r="J24" s="61">
        <f t="shared" si="1"/>
        <v>-240416.84999999998</v>
      </c>
      <c r="K24" s="62">
        <f t="shared" si="2"/>
        <v>0</v>
      </c>
    </row>
    <row r="25" spans="1:11" ht="121.5" customHeight="1">
      <c r="A25" s="24" t="s">
        <v>67</v>
      </c>
      <c r="B25" s="34">
        <v>0</v>
      </c>
      <c r="C25" s="41">
        <v>1140</v>
      </c>
      <c r="D25" s="41">
        <v>0</v>
      </c>
      <c r="E25" s="41">
        <v>0</v>
      </c>
      <c r="F25" s="41">
        <v>3720</v>
      </c>
      <c r="G25" s="41">
        <f t="shared" si="0"/>
        <v>3720</v>
      </c>
      <c r="H25" s="41">
        <f t="shared" si="3"/>
        <v>3720</v>
      </c>
      <c r="I25" s="60">
        <f t="shared" si="4"/>
        <v>0</v>
      </c>
      <c r="J25" s="61">
        <f t="shared" si="1"/>
        <v>2580</v>
      </c>
      <c r="K25" s="62">
        <f t="shared" si="2"/>
        <v>0</v>
      </c>
    </row>
    <row r="26" spans="1:13" ht="68.25" customHeight="1">
      <c r="A26" s="15" t="s">
        <v>56</v>
      </c>
      <c r="B26" s="31">
        <v>1500000</v>
      </c>
      <c r="C26" s="41">
        <v>1822595.6</v>
      </c>
      <c r="D26" s="41">
        <v>1625000</v>
      </c>
      <c r="E26" s="41">
        <v>1125000</v>
      </c>
      <c r="F26" s="41">
        <v>1759713.63</v>
      </c>
      <c r="G26" s="41">
        <f t="shared" si="0"/>
        <v>259713.6299999999</v>
      </c>
      <c r="H26" s="41">
        <f t="shared" si="3"/>
        <v>634713.6299999999</v>
      </c>
      <c r="I26" s="60">
        <f t="shared" si="4"/>
        <v>156.41898933333331</v>
      </c>
      <c r="J26" s="61">
        <f t="shared" si="1"/>
        <v>-62881.970000000205</v>
      </c>
      <c r="K26" s="62">
        <f t="shared" si="2"/>
        <v>125000</v>
      </c>
      <c r="L26" s="5"/>
      <c r="M26" s="5"/>
    </row>
    <row r="27" spans="1:13" ht="26.25" customHeight="1">
      <c r="A27" s="19" t="s">
        <v>11</v>
      </c>
      <c r="B27" s="32">
        <v>73600</v>
      </c>
      <c r="C27" s="41">
        <v>48373.2</v>
      </c>
      <c r="D27" s="41">
        <v>73600</v>
      </c>
      <c r="E27" s="41">
        <v>49100</v>
      </c>
      <c r="F27" s="41">
        <v>20523.65</v>
      </c>
      <c r="G27" s="41">
        <f t="shared" si="0"/>
        <v>-53076.35</v>
      </c>
      <c r="H27" s="41">
        <f t="shared" si="3"/>
        <v>-28576.35</v>
      </c>
      <c r="I27" s="60">
        <f t="shared" si="4"/>
        <v>41.79969450101833</v>
      </c>
      <c r="J27" s="61">
        <f t="shared" si="1"/>
        <v>-27849.549999999996</v>
      </c>
      <c r="K27" s="62">
        <f t="shared" si="2"/>
        <v>0</v>
      </c>
      <c r="L27" s="5"/>
      <c r="M27" s="5"/>
    </row>
    <row r="28" spans="1:13" ht="26.25" customHeight="1">
      <c r="A28" s="17" t="s">
        <v>3</v>
      </c>
      <c r="B28" s="31">
        <v>1467500</v>
      </c>
      <c r="C28" s="41">
        <v>1082418.34</v>
      </c>
      <c r="D28" s="41">
        <v>1467500</v>
      </c>
      <c r="E28" s="41">
        <v>978300</v>
      </c>
      <c r="F28" s="41">
        <v>1376641.68</v>
      </c>
      <c r="G28" s="41">
        <f t="shared" si="0"/>
        <v>-90858.32000000007</v>
      </c>
      <c r="H28" s="41">
        <f t="shared" si="3"/>
        <v>398341.67999999993</v>
      </c>
      <c r="I28" s="60">
        <f t="shared" si="4"/>
        <v>140.71774302361237</v>
      </c>
      <c r="J28" s="61">
        <f t="shared" si="1"/>
        <v>294223.33999999985</v>
      </c>
      <c r="K28" s="62">
        <f t="shared" si="2"/>
        <v>0</v>
      </c>
      <c r="L28" s="5"/>
      <c r="M28" s="5"/>
    </row>
    <row r="29" spans="1:13" ht="121.5" customHeight="1">
      <c r="A29" s="44" t="s">
        <v>79</v>
      </c>
      <c r="B29" s="31">
        <v>0</v>
      </c>
      <c r="C29" s="41">
        <v>234575.15</v>
      </c>
      <c r="D29" s="41">
        <v>235000</v>
      </c>
      <c r="E29" s="41">
        <v>235000</v>
      </c>
      <c r="F29" s="41">
        <v>255856.3</v>
      </c>
      <c r="G29" s="41">
        <f t="shared" si="0"/>
        <v>255856.3</v>
      </c>
      <c r="H29" s="41">
        <f t="shared" si="3"/>
        <v>20856.29999999999</v>
      </c>
      <c r="I29" s="60">
        <f t="shared" si="4"/>
        <v>108.87502127659575</v>
      </c>
      <c r="J29" s="61">
        <f t="shared" si="1"/>
        <v>21281.149999999994</v>
      </c>
      <c r="K29" s="62">
        <f t="shared" si="2"/>
        <v>235000</v>
      </c>
      <c r="L29" s="5"/>
      <c r="M29" s="5"/>
    </row>
    <row r="30" spans="1:13" ht="0.75" customHeight="1" hidden="1">
      <c r="A30" s="17" t="s">
        <v>4</v>
      </c>
      <c r="B30" s="31">
        <v>0</v>
      </c>
      <c r="C30" s="41">
        <v>0</v>
      </c>
      <c r="D30" s="79">
        <v>0</v>
      </c>
      <c r="E30" s="79">
        <v>0</v>
      </c>
      <c r="F30" s="79">
        <v>0</v>
      </c>
      <c r="G30" s="41">
        <f t="shared" si="0"/>
        <v>0</v>
      </c>
      <c r="H30" s="41">
        <f t="shared" si="3"/>
        <v>0</v>
      </c>
      <c r="I30" s="60">
        <f t="shared" si="4"/>
        <v>0</v>
      </c>
      <c r="J30" s="61">
        <f t="shared" si="1"/>
        <v>0</v>
      </c>
      <c r="K30" s="62">
        <f t="shared" si="2"/>
        <v>0</v>
      </c>
      <c r="L30" s="5"/>
      <c r="M30" s="5"/>
    </row>
    <row r="31" spans="1:13" ht="24.75" customHeight="1">
      <c r="A31" s="11" t="s">
        <v>16</v>
      </c>
      <c r="B31" s="35">
        <f>B32+B36+B37+B38</f>
        <v>107881200</v>
      </c>
      <c r="C31" s="35">
        <f>C32+C36+C37+C38</f>
        <v>101063330.46000001</v>
      </c>
      <c r="D31" s="35">
        <f>D32+D36+D37+D38</f>
        <v>126969650</v>
      </c>
      <c r="E31" s="35">
        <f>E32+E36+E37+E38</f>
        <v>78420150</v>
      </c>
      <c r="F31" s="35">
        <f>F32+F36+F37+F38</f>
        <v>100360229.62</v>
      </c>
      <c r="G31" s="42">
        <f t="shared" si="0"/>
        <v>-7520970.379999995</v>
      </c>
      <c r="H31" s="42">
        <f t="shared" si="3"/>
        <v>21940079.620000005</v>
      </c>
      <c r="I31" s="63">
        <f aca="true" t="shared" si="5" ref="I31:I62">IF(E31=0,0,F31/E31*100)</f>
        <v>127.97760476102124</v>
      </c>
      <c r="J31" s="64">
        <f t="shared" si="1"/>
        <v>-703100.8400000036</v>
      </c>
      <c r="K31" s="65">
        <f t="shared" si="2"/>
        <v>19088450</v>
      </c>
      <c r="L31" s="5"/>
      <c r="M31" s="5"/>
    </row>
    <row r="32" spans="1:13" ht="24" customHeight="1">
      <c r="A32" s="19" t="s">
        <v>25</v>
      </c>
      <c r="B32" s="32">
        <f>B33+B34+B35</f>
        <v>56182200</v>
      </c>
      <c r="C32" s="41">
        <f>C33+C34+C35</f>
        <v>68477607.85</v>
      </c>
      <c r="D32" s="41">
        <f>D33+D34+D35</f>
        <v>73261650</v>
      </c>
      <c r="E32" s="41">
        <f>E33+E34+E35</f>
        <v>41945250</v>
      </c>
      <c r="F32" s="41">
        <f>F33+F34+F35</f>
        <v>65643887.67</v>
      </c>
      <c r="G32" s="41">
        <f t="shared" si="0"/>
        <v>9461687.670000002</v>
      </c>
      <c r="H32" s="41">
        <f t="shared" si="3"/>
        <v>23698637.67</v>
      </c>
      <c r="I32" s="60">
        <f t="shared" si="5"/>
        <v>156.49897823949078</v>
      </c>
      <c r="J32" s="66">
        <f t="shared" si="1"/>
        <v>-2833720.1799999923</v>
      </c>
      <c r="K32" s="62">
        <f t="shared" si="2"/>
        <v>17079450</v>
      </c>
      <c r="L32" s="5"/>
      <c r="M32" s="5"/>
    </row>
    <row r="33" spans="1:13" ht="48" customHeight="1">
      <c r="A33" s="20" t="s">
        <v>24</v>
      </c>
      <c r="B33" s="33">
        <v>9204000</v>
      </c>
      <c r="C33" s="41">
        <v>5871887.64</v>
      </c>
      <c r="D33" s="41">
        <v>9204000</v>
      </c>
      <c r="E33" s="41">
        <v>6136000</v>
      </c>
      <c r="F33" s="41">
        <v>3955316.07</v>
      </c>
      <c r="G33" s="41">
        <f t="shared" si="0"/>
        <v>-5248683.93</v>
      </c>
      <c r="H33" s="41">
        <f t="shared" si="3"/>
        <v>-2180683.93</v>
      </c>
      <c r="I33" s="60">
        <f t="shared" si="5"/>
        <v>64.46082252281616</v>
      </c>
      <c r="J33" s="66">
        <f t="shared" si="1"/>
        <v>-1916571.5699999998</v>
      </c>
      <c r="K33" s="62">
        <f t="shared" si="2"/>
        <v>0</v>
      </c>
      <c r="L33" s="5"/>
      <c r="M33" s="5"/>
    </row>
    <row r="34" spans="1:13" ht="26.25" customHeight="1">
      <c r="A34" s="21" t="s">
        <v>13</v>
      </c>
      <c r="B34" s="32">
        <v>46853200</v>
      </c>
      <c r="C34" s="41">
        <v>62549470.21</v>
      </c>
      <c r="D34" s="41">
        <v>63932650</v>
      </c>
      <c r="E34" s="41">
        <v>35725850</v>
      </c>
      <c r="F34" s="41">
        <v>61646903.93</v>
      </c>
      <c r="G34" s="41">
        <f t="shared" si="0"/>
        <v>14793703.93</v>
      </c>
      <c r="H34" s="41">
        <f t="shared" si="3"/>
        <v>25921053.93</v>
      </c>
      <c r="I34" s="60">
        <f t="shared" si="5"/>
        <v>172.55545754684633</v>
      </c>
      <c r="J34" s="66">
        <f t="shared" si="1"/>
        <v>-902566.2800000012</v>
      </c>
      <c r="K34" s="62">
        <f t="shared" si="2"/>
        <v>17079450</v>
      </c>
      <c r="L34" s="5"/>
      <c r="M34" s="5"/>
    </row>
    <row r="35" spans="1:13" ht="26.25" customHeight="1">
      <c r="A35" s="21" t="s">
        <v>22</v>
      </c>
      <c r="B35" s="32">
        <v>125000</v>
      </c>
      <c r="C35" s="41">
        <v>56250</v>
      </c>
      <c r="D35" s="41">
        <v>125000</v>
      </c>
      <c r="E35" s="41">
        <v>83400</v>
      </c>
      <c r="F35" s="41">
        <v>41667.67</v>
      </c>
      <c r="G35" s="41">
        <f t="shared" si="0"/>
        <v>-83332.33</v>
      </c>
      <c r="H35" s="41">
        <f t="shared" si="3"/>
        <v>-41732.33</v>
      </c>
      <c r="I35" s="60">
        <f t="shared" si="5"/>
        <v>49.961235011990404</v>
      </c>
      <c r="J35" s="66">
        <f t="shared" si="1"/>
        <v>-14582.330000000002</v>
      </c>
      <c r="K35" s="62">
        <f t="shared" si="2"/>
        <v>0</v>
      </c>
      <c r="L35" s="5"/>
      <c r="M35" s="5"/>
    </row>
    <row r="36" spans="1:13" ht="26.25" customHeight="1">
      <c r="A36" s="19" t="s">
        <v>70</v>
      </c>
      <c r="B36" s="32">
        <v>150100</v>
      </c>
      <c r="C36" s="41">
        <v>74917.15</v>
      </c>
      <c r="D36" s="41">
        <v>150100</v>
      </c>
      <c r="E36" s="41">
        <v>100000</v>
      </c>
      <c r="F36" s="41">
        <v>0</v>
      </c>
      <c r="G36" s="41">
        <f t="shared" si="0"/>
        <v>-150100</v>
      </c>
      <c r="H36" s="41">
        <f t="shared" si="3"/>
        <v>-100000</v>
      </c>
      <c r="I36" s="60">
        <f t="shared" si="5"/>
        <v>0</v>
      </c>
      <c r="J36" s="66">
        <f t="shared" si="1"/>
        <v>-74917.15</v>
      </c>
      <c r="K36" s="62">
        <f t="shared" si="2"/>
        <v>0</v>
      </c>
      <c r="L36" s="5"/>
      <c r="M36" s="5"/>
    </row>
    <row r="37" spans="1:11" ht="26.25" customHeight="1">
      <c r="A37" s="19" t="s">
        <v>26</v>
      </c>
      <c r="B37" s="32">
        <v>101600</v>
      </c>
      <c r="C37" s="41">
        <v>64571</v>
      </c>
      <c r="D37" s="41">
        <v>101600</v>
      </c>
      <c r="E37" s="41">
        <v>67700</v>
      </c>
      <c r="F37" s="41">
        <v>39474.5</v>
      </c>
      <c r="G37" s="41">
        <f t="shared" si="0"/>
        <v>-62125.5</v>
      </c>
      <c r="H37" s="41">
        <f t="shared" si="3"/>
        <v>-28225.5</v>
      </c>
      <c r="I37" s="60">
        <f t="shared" si="5"/>
        <v>58.30797636632201</v>
      </c>
      <c r="J37" s="66">
        <f t="shared" si="1"/>
        <v>-25096.5</v>
      </c>
      <c r="K37" s="62">
        <f t="shared" si="2"/>
        <v>0</v>
      </c>
    </row>
    <row r="38" spans="1:11" ht="26.25" customHeight="1">
      <c r="A38" s="17" t="s">
        <v>27</v>
      </c>
      <c r="B38" s="31">
        <v>51447300</v>
      </c>
      <c r="C38" s="41">
        <v>32446234.46</v>
      </c>
      <c r="D38" s="41">
        <v>53456300</v>
      </c>
      <c r="E38" s="41">
        <v>36307200</v>
      </c>
      <c r="F38" s="41">
        <v>34676867.45</v>
      </c>
      <c r="G38" s="41">
        <f t="shared" si="0"/>
        <v>-16770432.549999997</v>
      </c>
      <c r="H38" s="41">
        <f t="shared" si="3"/>
        <v>-1630332.549999997</v>
      </c>
      <c r="I38" s="60">
        <f t="shared" si="5"/>
        <v>95.5096164121717</v>
      </c>
      <c r="J38" s="66">
        <f t="shared" si="1"/>
        <v>2230632.990000002</v>
      </c>
      <c r="K38" s="62">
        <f t="shared" si="2"/>
        <v>2009000</v>
      </c>
    </row>
    <row r="39" spans="1:11" ht="26.25" customHeight="1">
      <c r="A39" s="11" t="s">
        <v>73</v>
      </c>
      <c r="B39" s="35">
        <f>B10+B11+B12+B13+B14+B15+B16+B17+B18+B19+B20+B21+B22+B23+B24+B25+B26+B27+B28+B29+B30+B31</f>
        <v>439063100</v>
      </c>
      <c r="C39" s="35">
        <f>C10+C11+C12+C13+C14+C15+C16+C17+C18+C19+C20+C21+C22+C23+C24+C25+C26+C27+C28+C29+C30+C31</f>
        <v>280201947.40000004</v>
      </c>
      <c r="D39" s="35">
        <f>D10+D11+D12+D13+D14+D15+D16+D17+D18+D19+D20+D21+D22+D23+D24+D25+D26+D27+D28+D29+D30+D31</f>
        <v>494480450</v>
      </c>
      <c r="E39" s="35">
        <f>E10+E11+E12+E13+E14+E15+E16+E17+E18+E19+E20+E21+E22+E23+E24+E25+E26+E27+E28+E29+E30+E31</f>
        <v>318389050</v>
      </c>
      <c r="F39" s="35">
        <f>F10+F11+F12+F13+F14+F15+F16+F17+F18+F19+F20+F21+F22+F23+F24+F25+F26+F27+F28+F29+F30+F31</f>
        <v>362252001.44</v>
      </c>
      <c r="G39" s="42">
        <f t="shared" si="0"/>
        <v>-76811098.56</v>
      </c>
      <c r="H39" s="42">
        <f aca="true" t="shared" si="6" ref="H39:H62">F39-E39</f>
        <v>43862951.44</v>
      </c>
      <c r="I39" s="63">
        <f t="shared" si="5"/>
        <v>113.77652637237368</v>
      </c>
      <c r="J39" s="64">
        <f t="shared" si="1"/>
        <v>82050054.03999996</v>
      </c>
      <c r="K39" s="65">
        <f t="shared" si="2"/>
        <v>55417350</v>
      </c>
    </row>
    <row r="40" spans="1:11" ht="26.25" customHeight="1">
      <c r="A40" s="16" t="s">
        <v>54</v>
      </c>
      <c r="B40" s="35">
        <f aca="true" t="shared" si="7" ref="B40:G40">B41+B48+B49+B42</f>
        <v>135930840</v>
      </c>
      <c r="C40" s="35">
        <f t="shared" si="7"/>
        <v>95057825.2</v>
      </c>
      <c r="D40" s="35">
        <f>D41+D48+D49+D42</f>
        <v>125018420</v>
      </c>
      <c r="E40" s="35">
        <f t="shared" si="7"/>
        <v>87818930</v>
      </c>
      <c r="F40" s="35">
        <f t="shared" si="7"/>
        <v>87761530</v>
      </c>
      <c r="G40" s="35">
        <f t="shared" si="7"/>
        <v>-48169310</v>
      </c>
      <c r="H40" s="35">
        <f>F40-E40</f>
        <v>-57400</v>
      </c>
      <c r="I40" s="67">
        <f t="shared" si="5"/>
        <v>99.93463823801999</v>
      </c>
      <c r="J40" s="64">
        <f t="shared" si="1"/>
        <v>-7296295.200000003</v>
      </c>
      <c r="K40" s="65">
        <f t="shared" si="2"/>
        <v>-10912420</v>
      </c>
    </row>
    <row r="41" spans="1:11" ht="26.25" customHeight="1">
      <c r="A41" s="17" t="s">
        <v>60</v>
      </c>
      <c r="B41" s="31">
        <v>2868000</v>
      </c>
      <c r="C41" s="41">
        <v>9879200</v>
      </c>
      <c r="D41" s="41">
        <v>2868000</v>
      </c>
      <c r="E41" s="41">
        <v>1912000</v>
      </c>
      <c r="F41" s="41">
        <v>1912000</v>
      </c>
      <c r="G41" s="41">
        <f t="shared" si="0"/>
        <v>-956000</v>
      </c>
      <c r="H41" s="41">
        <f t="shared" si="6"/>
        <v>0</v>
      </c>
      <c r="I41" s="68">
        <f t="shared" si="5"/>
        <v>100</v>
      </c>
      <c r="J41" s="66">
        <f t="shared" si="1"/>
        <v>-7967200</v>
      </c>
      <c r="K41" s="62">
        <f t="shared" si="2"/>
        <v>0</v>
      </c>
    </row>
    <row r="42" spans="1:11" ht="26.25" customHeight="1">
      <c r="A42" s="17" t="s">
        <v>61</v>
      </c>
      <c r="B42" s="31">
        <f>B43+B44+B45+B46+B47</f>
        <v>130526500</v>
      </c>
      <c r="C42" s="31">
        <f>C43+C44+C45+C46+C47</f>
        <v>79556700</v>
      </c>
      <c r="D42" s="31">
        <f>D43+D44+D45+D46+D47</f>
        <v>117473800</v>
      </c>
      <c r="E42" s="31">
        <v>81972700</v>
      </c>
      <c r="F42" s="31">
        <v>81972700</v>
      </c>
      <c r="G42" s="41">
        <f t="shared" si="0"/>
        <v>-48553800</v>
      </c>
      <c r="H42" s="41">
        <f t="shared" si="6"/>
        <v>0</v>
      </c>
      <c r="I42" s="68">
        <f t="shared" si="5"/>
        <v>100</v>
      </c>
      <c r="J42" s="66">
        <f t="shared" si="1"/>
        <v>2416000</v>
      </c>
      <c r="K42" s="62">
        <f t="shared" si="2"/>
        <v>-13052700</v>
      </c>
    </row>
    <row r="43" spans="1:11" ht="51" customHeight="1">
      <c r="A43" s="15" t="s">
        <v>66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41">
        <f t="shared" si="0"/>
        <v>0</v>
      </c>
      <c r="H43" s="41">
        <f t="shared" si="6"/>
        <v>0</v>
      </c>
      <c r="I43" s="68">
        <f t="shared" si="5"/>
        <v>0</v>
      </c>
      <c r="J43" s="66">
        <f t="shared" si="1"/>
        <v>0</v>
      </c>
      <c r="K43" s="62">
        <f t="shared" si="2"/>
        <v>0</v>
      </c>
    </row>
    <row r="44" spans="1:11" ht="26.25" customHeight="1">
      <c r="A44" s="17" t="s">
        <v>65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41">
        <f t="shared" si="0"/>
        <v>0</v>
      </c>
      <c r="H44" s="41">
        <f t="shared" si="6"/>
        <v>0</v>
      </c>
      <c r="I44" s="68">
        <f t="shared" si="5"/>
        <v>0</v>
      </c>
      <c r="J44" s="66">
        <f t="shared" si="1"/>
        <v>0</v>
      </c>
      <c r="K44" s="62">
        <f t="shared" si="2"/>
        <v>0</v>
      </c>
    </row>
    <row r="45" spans="1:11" ht="26.25" customHeight="1">
      <c r="A45" s="18" t="s">
        <v>52</v>
      </c>
      <c r="B45" s="36">
        <v>130526500</v>
      </c>
      <c r="C45" s="41">
        <v>79556700</v>
      </c>
      <c r="D45" s="36">
        <v>117473800</v>
      </c>
      <c r="E45" s="41">
        <v>81972700</v>
      </c>
      <c r="F45" s="41">
        <v>81972700</v>
      </c>
      <c r="G45" s="41">
        <f t="shared" si="0"/>
        <v>-48553800</v>
      </c>
      <c r="H45" s="41">
        <f t="shared" si="6"/>
        <v>0</v>
      </c>
      <c r="I45" s="68">
        <f t="shared" si="5"/>
        <v>100</v>
      </c>
      <c r="J45" s="66">
        <f t="shared" si="1"/>
        <v>2416000</v>
      </c>
      <c r="K45" s="62">
        <f t="shared" si="2"/>
        <v>-13052700</v>
      </c>
    </row>
    <row r="46" spans="1:11" ht="26.25" customHeight="1">
      <c r="A46" s="15" t="s">
        <v>53</v>
      </c>
      <c r="B46" s="34">
        <v>0</v>
      </c>
      <c r="C46" s="41">
        <v>0</v>
      </c>
      <c r="D46" s="34">
        <v>0</v>
      </c>
      <c r="E46" s="41">
        <v>0</v>
      </c>
      <c r="F46" s="41">
        <v>0</v>
      </c>
      <c r="G46" s="41">
        <f t="shared" si="0"/>
        <v>0</v>
      </c>
      <c r="H46" s="41">
        <f t="shared" si="6"/>
        <v>0</v>
      </c>
      <c r="I46" s="68">
        <f t="shared" si="5"/>
        <v>0</v>
      </c>
      <c r="J46" s="66">
        <f t="shared" si="1"/>
        <v>0</v>
      </c>
      <c r="K46" s="62">
        <f t="shared" si="2"/>
        <v>0</v>
      </c>
    </row>
    <row r="47" spans="1:11" ht="45.75" customHeight="1">
      <c r="A47" s="15" t="s">
        <v>63</v>
      </c>
      <c r="B47" s="34">
        <v>0</v>
      </c>
      <c r="C47" s="31">
        <v>0</v>
      </c>
      <c r="D47" s="34">
        <v>0</v>
      </c>
      <c r="E47" s="31">
        <v>0</v>
      </c>
      <c r="F47" s="31">
        <v>0</v>
      </c>
      <c r="G47" s="41">
        <f t="shared" si="0"/>
        <v>0</v>
      </c>
      <c r="H47" s="41">
        <f t="shared" si="6"/>
        <v>0</v>
      </c>
      <c r="I47" s="68">
        <f t="shared" si="5"/>
        <v>0</v>
      </c>
      <c r="J47" s="66">
        <f t="shared" si="1"/>
        <v>0</v>
      </c>
      <c r="K47" s="62">
        <f t="shared" si="2"/>
        <v>0</v>
      </c>
    </row>
    <row r="48" spans="1:11" ht="45" customHeight="1">
      <c r="A48" s="15" t="s">
        <v>62</v>
      </c>
      <c r="B48" s="34">
        <v>0</v>
      </c>
      <c r="C48" s="31">
        <v>0</v>
      </c>
      <c r="D48" s="34">
        <v>1884850</v>
      </c>
      <c r="E48" s="31">
        <v>1884850</v>
      </c>
      <c r="F48" s="31">
        <v>1884850</v>
      </c>
      <c r="G48" s="41">
        <f t="shared" si="0"/>
        <v>1884850</v>
      </c>
      <c r="H48" s="41">
        <f t="shared" si="6"/>
        <v>0</v>
      </c>
      <c r="I48" s="68">
        <f t="shared" si="5"/>
        <v>100</v>
      </c>
      <c r="J48" s="66">
        <f t="shared" si="1"/>
        <v>1884850</v>
      </c>
      <c r="K48" s="62">
        <f t="shared" si="2"/>
        <v>1884850</v>
      </c>
    </row>
    <row r="49" spans="1:11" ht="45" customHeight="1">
      <c r="A49" s="15" t="s">
        <v>59</v>
      </c>
      <c r="B49" s="34">
        <v>2536340</v>
      </c>
      <c r="C49" s="31">
        <v>5621925.2</v>
      </c>
      <c r="D49" s="31">
        <v>2791770</v>
      </c>
      <c r="E49" s="31">
        <v>2049380</v>
      </c>
      <c r="F49" s="31">
        <v>1991980</v>
      </c>
      <c r="G49" s="41">
        <f t="shared" si="0"/>
        <v>-544360</v>
      </c>
      <c r="H49" s="41">
        <f t="shared" si="6"/>
        <v>-57400</v>
      </c>
      <c r="I49" s="68">
        <f t="shared" si="5"/>
        <v>97.19915291454001</v>
      </c>
      <c r="J49" s="66">
        <f t="shared" si="1"/>
        <v>-3629945.2</v>
      </c>
      <c r="K49" s="62">
        <f t="shared" si="2"/>
        <v>255430</v>
      </c>
    </row>
    <row r="50" spans="1:11" ht="26.25" customHeight="1">
      <c r="A50" s="11" t="s">
        <v>72</v>
      </c>
      <c r="B50" s="35">
        <f>B39+B40</f>
        <v>574993940</v>
      </c>
      <c r="C50" s="35">
        <f>C39+C40</f>
        <v>375259772.6</v>
      </c>
      <c r="D50" s="35">
        <f>D39+D40</f>
        <v>619498870</v>
      </c>
      <c r="E50" s="35">
        <f>E39+E40</f>
        <v>406207980</v>
      </c>
      <c r="F50" s="35">
        <f>F39+F40</f>
        <v>450013531.44</v>
      </c>
      <c r="G50" s="42">
        <f t="shared" si="0"/>
        <v>-124980408.56</v>
      </c>
      <c r="H50" s="42">
        <f t="shared" si="6"/>
        <v>43805551.44</v>
      </c>
      <c r="I50" s="63">
        <f t="shared" si="5"/>
        <v>110.7840204025534</v>
      </c>
      <c r="J50" s="64">
        <f t="shared" si="1"/>
        <v>74753758.83999997</v>
      </c>
      <c r="K50" s="65">
        <f t="shared" si="2"/>
        <v>44504930</v>
      </c>
    </row>
    <row r="51" spans="1:11" ht="26.25" customHeight="1">
      <c r="A51" s="11" t="s">
        <v>32</v>
      </c>
      <c r="B51" s="35"/>
      <c r="C51" s="42"/>
      <c r="D51" s="42"/>
      <c r="E51" s="42"/>
      <c r="F51" s="41"/>
      <c r="G51" s="41"/>
      <c r="H51" s="41"/>
      <c r="I51" s="69"/>
      <c r="J51" s="66"/>
      <c r="K51" s="62"/>
    </row>
    <row r="52" spans="1:11" ht="27" customHeight="1">
      <c r="A52" s="15" t="s">
        <v>44</v>
      </c>
      <c r="B52" s="34">
        <v>10694070</v>
      </c>
      <c r="C52" s="41">
        <v>5525205.92</v>
      </c>
      <c r="D52" s="41">
        <v>10694070</v>
      </c>
      <c r="E52" s="41">
        <v>7129380</v>
      </c>
      <c r="F52" s="41">
        <v>4703385.96</v>
      </c>
      <c r="G52" s="41">
        <f aca="true" t="shared" si="8" ref="G52:G62">F52-B52</f>
        <v>-5990684.04</v>
      </c>
      <c r="H52" s="41">
        <f t="shared" si="6"/>
        <v>-2425994.04</v>
      </c>
      <c r="I52" s="60">
        <f t="shared" si="5"/>
        <v>65.97187918163992</v>
      </c>
      <c r="J52" s="66">
        <f aca="true" t="shared" si="9" ref="J52:J62">F52-C52</f>
        <v>-821819.96</v>
      </c>
      <c r="K52" s="62">
        <f aca="true" t="shared" si="10" ref="K52:K62">D52-B52</f>
        <v>0</v>
      </c>
    </row>
    <row r="53" spans="1:11" ht="45" customHeight="1">
      <c r="A53" s="15" t="s">
        <v>33</v>
      </c>
      <c r="B53" s="34">
        <v>450900</v>
      </c>
      <c r="C53" s="41">
        <v>346001.73</v>
      </c>
      <c r="D53" s="41">
        <v>450900</v>
      </c>
      <c r="E53" s="41">
        <v>300500</v>
      </c>
      <c r="F53" s="41">
        <v>303238.83</v>
      </c>
      <c r="G53" s="41">
        <f t="shared" si="8"/>
        <v>-147661.16999999998</v>
      </c>
      <c r="H53" s="41">
        <f t="shared" si="6"/>
        <v>2738.8300000000163</v>
      </c>
      <c r="I53" s="60">
        <f t="shared" si="5"/>
        <v>100.91142429284525</v>
      </c>
      <c r="J53" s="66">
        <f t="shared" si="9"/>
        <v>-42762.899999999965</v>
      </c>
      <c r="K53" s="62">
        <f t="shared" si="10"/>
        <v>0</v>
      </c>
    </row>
    <row r="54" spans="1:11" ht="0.75" customHeight="1" hidden="1">
      <c r="A54" s="15" t="s">
        <v>45</v>
      </c>
      <c r="B54" s="34">
        <v>0</v>
      </c>
      <c r="C54" s="41">
        <v>0</v>
      </c>
      <c r="D54" s="41">
        <v>0</v>
      </c>
      <c r="E54" s="41">
        <v>0</v>
      </c>
      <c r="F54" s="41">
        <v>0</v>
      </c>
      <c r="G54" s="41">
        <f t="shared" si="8"/>
        <v>0</v>
      </c>
      <c r="H54" s="41">
        <f t="shared" si="6"/>
        <v>0</v>
      </c>
      <c r="I54" s="60">
        <f t="shared" si="5"/>
        <v>0</v>
      </c>
      <c r="J54" s="66">
        <f t="shared" si="9"/>
        <v>0</v>
      </c>
      <c r="K54" s="62">
        <f t="shared" si="10"/>
        <v>0</v>
      </c>
    </row>
    <row r="55" spans="1:11" ht="69" customHeight="1">
      <c r="A55" s="15" t="s">
        <v>34</v>
      </c>
      <c r="B55" s="34">
        <v>0</v>
      </c>
      <c r="C55" s="41">
        <v>22506.25</v>
      </c>
      <c r="D55" s="41">
        <v>0</v>
      </c>
      <c r="E55" s="41">
        <v>0</v>
      </c>
      <c r="F55" s="41">
        <v>0</v>
      </c>
      <c r="G55" s="41">
        <f t="shared" si="8"/>
        <v>0</v>
      </c>
      <c r="H55" s="41">
        <f t="shared" si="6"/>
        <v>0</v>
      </c>
      <c r="I55" s="60">
        <f t="shared" si="5"/>
        <v>0</v>
      </c>
      <c r="J55" s="66">
        <f t="shared" si="9"/>
        <v>-22506.25</v>
      </c>
      <c r="K55" s="62">
        <f t="shared" si="10"/>
        <v>0</v>
      </c>
    </row>
    <row r="56" spans="1:11" ht="26.25" customHeight="1">
      <c r="A56" s="16" t="s">
        <v>15</v>
      </c>
      <c r="B56" s="35">
        <f>B57+B58</f>
        <v>2100000</v>
      </c>
      <c r="C56" s="35">
        <f>C57+C58</f>
        <v>3099252.21</v>
      </c>
      <c r="D56" s="35">
        <f>D57+D58</f>
        <v>2100000</v>
      </c>
      <c r="E56" s="35">
        <f>E57+E58</f>
        <v>1400000</v>
      </c>
      <c r="F56" s="35">
        <f>F57+F58</f>
        <v>1306727.19</v>
      </c>
      <c r="G56" s="42">
        <f t="shared" si="8"/>
        <v>-793272.81</v>
      </c>
      <c r="H56" s="42">
        <f t="shared" si="6"/>
        <v>-93272.81000000006</v>
      </c>
      <c r="I56" s="63">
        <f t="shared" si="5"/>
        <v>93.33765642857142</v>
      </c>
      <c r="J56" s="64">
        <f t="shared" si="9"/>
        <v>-1792525.02</v>
      </c>
      <c r="K56" s="65">
        <f t="shared" si="10"/>
        <v>0</v>
      </c>
    </row>
    <row r="57" spans="1:11" ht="26.25" customHeight="1">
      <c r="A57" s="17" t="s">
        <v>47</v>
      </c>
      <c r="B57" s="31">
        <v>600000</v>
      </c>
      <c r="C57" s="41">
        <v>879800</v>
      </c>
      <c r="D57" s="41">
        <v>600000</v>
      </c>
      <c r="E57" s="41">
        <v>400000</v>
      </c>
      <c r="F57" s="41">
        <v>707230.79</v>
      </c>
      <c r="G57" s="41">
        <f t="shared" si="8"/>
        <v>107230.79000000004</v>
      </c>
      <c r="H57" s="41">
        <f t="shared" si="6"/>
        <v>307230.79000000004</v>
      </c>
      <c r="I57" s="60">
        <f t="shared" si="5"/>
        <v>176.80769750000002</v>
      </c>
      <c r="J57" s="66">
        <f t="shared" si="9"/>
        <v>-172569.20999999996</v>
      </c>
      <c r="K57" s="62">
        <f t="shared" si="10"/>
        <v>0</v>
      </c>
    </row>
    <row r="58" spans="1:11" ht="22.5" customHeight="1">
      <c r="A58" s="17" t="s">
        <v>46</v>
      </c>
      <c r="B58" s="31">
        <v>1500000</v>
      </c>
      <c r="C58" s="41">
        <v>2219452.21</v>
      </c>
      <c r="D58" s="41">
        <v>1500000</v>
      </c>
      <c r="E58" s="41">
        <v>1000000</v>
      </c>
      <c r="F58" s="41">
        <v>599496.4</v>
      </c>
      <c r="G58" s="41">
        <f t="shared" si="8"/>
        <v>-900503.6</v>
      </c>
      <c r="H58" s="41">
        <f t="shared" si="6"/>
        <v>-400503.6</v>
      </c>
      <c r="I58" s="60">
        <f t="shared" si="5"/>
        <v>59.94964</v>
      </c>
      <c r="J58" s="66">
        <f t="shared" si="9"/>
        <v>-1619955.81</v>
      </c>
      <c r="K58" s="62">
        <f t="shared" si="10"/>
        <v>0</v>
      </c>
    </row>
    <row r="59" spans="1:11" ht="26.25" customHeight="1" hidden="1">
      <c r="A59" s="17" t="s">
        <v>48</v>
      </c>
      <c r="B59" s="31">
        <v>0</v>
      </c>
      <c r="C59" s="41">
        <v>0</v>
      </c>
      <c r="D59" s="41">
        <v>0</v>
      </c>
      <c r="E59" s="41">
        <v>0</v>
      </c>
      <c r="F59" s="41">
        <v>0</v>
      </c>
      <c r="G59" s="41">
        <f t="shared" si="8"/>
        <v>0</v>
      </c>
      <c r="H59" s="41">
        <f t="shared" si="6"/>
        <v>0</v>
      </c>
      <c r="I59" s="60">
        <f t="shared" si="5"/>
        <v>0</v>
      </c>
      <c r="J59" s="66">
        <f t="shared" si="9"/>
        <v>0</v>
      </c>
      <c r="K59" s="70">
        <f t="shared" si="10"/>
        <v>0</v>
      </c>
    </row>
    <row r="60" spans="1:11" ht="26.25" customHeight="1" hidden="1">
      <c r="A60" s="17" t="s">
        <v>51</v>
      </c>
      <c r="B60" s="31">
        <v>0</v>
      </c>
      <c r="C60" s="31">
        <v>0</v>
      </c>
      <c r="D60" s="31">
        <v>0</v>
      </c>
      <c r="E60" s="31">
        <v>0</v>
      </c>
      <c r="F60" s="31">
        <v>0</v>
      </c>
      <c r="G60" s="41">
        <f t="shared" si="8"/>
        <v>0</v>
      </c>
      <c r="H60" s="41">
        <f t="shared" si="6"/>
        <v>0</v>
      </c>
      <c r="I60" s="60">
        <f t="shared" si="5"/>
        <v>0</v>
      </c>
      <c r="J60" s="66">
        <f t="shared" si="9"/>
        <v>0</v>
      </c>
      <c r="K60" s="71">
        <f t="shared" si="10"/>
        <v>0</v>
      </c>
    </row>
    <row r="61" spans="1:11" ht="26.25" customHeight="1">
      <c r="A61" s="11" t="s">
        <v>2</v>
      </c>
      <c r="B61" s="35">
        <f>B52+B53+B54+B55+B56+B59+B60</f>
        <v>13244970</v>
      </c>
      <c r="C61" s="35">
        <f>C52+C53+C54+C55+C56+C59+C60</f>
        <v>8992966.11</v>
      </c>
      <c r="D61" s="35">
        <f>D52+D53+D54+D55+D56+D59+D60</f>
        <v>13244970</v>
      </c>
      <c r="E61" s="35">
        <f>E52+E53+E54+E55+E56+E59+E60</f>
        <v>8829880</v>
      </c>
      <c r="F61" s="35">
        <f>F52+F53+F54+F55+F56+F59+F60</f>
        <v>6313351.98</v>
      </c>
      <c r="G61" s="42">
        <f t="shared" si="8"/>
        <v>-6931618.02</v>
      </c>
      <c r="H61" s="42">
        <f t="shared" si="6"/>
        <v>-2516528.0199999996</v>
      </c>
      <c r="I61" s="63">
        <f t="shared" si="5"/>
        <v>71.49986160627326</v>
      </c>
      <c r="J61" s="64">
        <f t="shared" si="9"/>
        <v>-2679614.129999999</v>
      </c>
      <c r="K61" s="72">
        <f t="shared" si="10"/>
        <v>0</v>
      </c>
    </row>
    <row r="62" spans="1:11" ht="26.25" customHeight="1" thickBot="1">
      <c r="A62" s="14" t="s">
        <v>1</v>
      </c>
      <c r="B62" s="37">
        <f>B50+B61</f>
        <v>588238910</v>
      </c>
      <c r="C62" s="43">
        <f>C50+C61</f>
        <v>384252738.71000004</v>
      </c>
      <c r="D62" s="43">
        <f>D50+D61</f>
        <v>632743840</v>
      </c>
      <c r="E62" s="43">
        <f>E50+E61</f>
        <v>415037860</v>
      </c>
      <c r="F62" s="43">
        <f>F50+F61</f>
        <v>456326883.42</v>
      </c>
      <c r="G62" s="43">
        <f t="shared" si="8"/>
        <v>-131912026.57999998</v>
      </c>
      <c r="H62" s="43">
        <f t="shared" si="6"/>
        <v>41289023.42000002</v>
      </c>
      <c r="I62" s="73">
        <f t="shared" si="5"/>
        <v>109.94825470139038</v>
      </c>
      <c r="J62" s="74">
        <f t="shared" si="9"/>
        <v>72074144.70999998</v>
      </c>
      <c r="K62" s="75">
        <f t="shared" si="10"/>
        <v>44504930</v>
      </c>
    </row>
    <row r="63" spans="1:13" ht="30.75" customHeight="1">
      <c r="A63" s="6"/>
      <c r="B63" s="6"/>
      <c r="C63" s="6"/>
      <c r="D63" s="6"/>
      <c r="E63" s="6"/>
      <c r="F63" s="6"/>
      <c r="G63" s="6"/>
      <c r="H63" s="7"/>
      <c r="I63" s="7"/>
      <c r="J63" s="7"/>
      <c r="K63" s="6"/>
      <c r="L63" s="6"/>
      <c r="M63" s="6"/>
    </row>
    <row r="64" spans="1:13" ht="24" customHeight="1">
      <c r="A64" s="25" t="s">
        <v>74</v>
      </c>
      <c r="B64" s="25"/>
      <c r="C64" s="25"/>
      <c r="D64" s="25"/>
      <c r="E64" s="25"/>
      <c r="F64" s="25"/>
      <c r="G64" s="25"/>
      <c r="H64" s="81" t="s">
        <v>71</v>
      </c>
      <c r="I64" s="81"/>
      <c r="J64" s="81"/>
      <c r="K64" s="81"/>
      <c r="L64" s="6"/>
      <c r="M64" s="6"/>
    </row>
    <row r="65" ht="16.5" customHeight="1"/>
    <row r="66" ht="22.5" customHeight="1"/>
    <row r="67" ht="16.5" customHeight="1"/>
    <row r="68" ht="27" customHeight="1" hidden="1"/>
    <row r="75" spans="15:16" ht="12.75">
      <c r="O75" s="4"/>
      <c r="P75" s="4"/>
    </row>
  </sheetData>
  <sheetProtection/>
  <mergeCells count="5">
    <mergeCell ref="H64:K64"/>
    <mergeCell ref="A4:A7"/>
    <mergeCell ref="H4:I6"/>
    <mergeCell ref="A1:J1"/>
    <mergeCell ref="A2:K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2022-09-02T07:59:16Z</cp:lastPrinted>
  <dcterms:created xsi:type="dcterms:W3CDTF">2001-12-13T10:05:27Z</dcterms:created>
  <dcterms:modified xsi:type="dcterms:W3CDTF">2022-09-09T08:32:09Z</dcterms:modified>
  <cp:category/>
  <cp:version/>
  <cp:contentType/>
  <cp:contentStatus/>
</cp:coreProperties>
</file>