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'Лист3'!$A$1:$K$66</definedName>
  </definedNames>
  <calcPr fullCalcOnLoad="1"/>
</workbook>
</file>

<file path=xl/sharedStrings.xml><?xml version="1.0" encoding="utf-8"?>
<sst xmlns="http://schemas.openxmlformats.org/spreadsheetml/2006/main" count="97" uniqueCount="87">
  <si>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</si>
  <si>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</si>
  <si>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</si>
  <si>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</si>
  <si>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</si>
  <si>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</si>
  <si>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</si>
  <si>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</si>
  <si>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</si>
  <si>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</si>
  <si>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</si>
  <si>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</si>
  <si>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</si>
  <si>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</si>
  <si>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</si>
  <si>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</si>
  <si>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</si>
  <si>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</si>
  <si>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</si>
  <si>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</si>
  <si>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</si>
  <si>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</si>
  <si>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</si>
  <si>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</si>
  <si>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</si>
  <si>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</si>
  <si>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</si>
  <si>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</si>
  <si>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</si>
  <si>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</si>
  <si>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</si>
  <si>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</si>
  <si>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</si>
  <si>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</si>
  <si>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</si>
  <si>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</si>
  <si>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</si>
  <si>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</si>
  <si>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</si>
  <si>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</si>
  <si>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</si>
  <si>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</si>
  <si>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</si>
  <si>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</si>
  <si>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</si>
  <si>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</si>
  <si>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</si>
  <si>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</si>
  <si>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</si>
  <si>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</si>
  <si>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</si>
  <si>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</si>
  <si>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</si>
  <si>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</si>
  <si>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</si>
  <si>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</si>
  <si>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</si>
  <si>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</si>
  <si>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</si>
  <si>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</si>
  <si>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</si>
  <si>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</si>
  <si>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</si>
  <si>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</si>
  <si>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</si>
  <si>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</si>
  <si>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</si>
  <si>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</si>
  <si>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</si>
  <si>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</si>
  <si>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</si>
  <si>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</si>
  <si>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</si>
  <si>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</si>
  <si>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</si>
  <si>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</si>
  <si>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</si>
  <si>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</si>
  <si>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</si>
  <si>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</si>
  <si>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r>
      <t>2021 року в</t>
    </r>
    <r>
      <rPr>
        <sz val="16"/>
        <rFont val="Arial Cyr"/>
        <family val="0"/>
      </rPr>
      <t xml:space="preserve"> умовах 2022р</t>
    </r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</si>
  <si>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</si>
  <si>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</si>
  <si>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за 9 місяців</t>
  </si>
  <si>
    <t xml:space="preserve">      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</si>
  <si>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       на розвиток мережі центрів надання адміністративних послуг</t>
  </si>
  <si>
    <t>Інформація про виконання доходної частини бюджету  Ніжинської міської територіальної громади за 9 місяців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</si>
</sst>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60" workbookViewId="0" topLeftCell="A1">
      <selection activeCell="A2" sqref="A2:J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4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"/>
      <c r="L1" s="9"/>
      <c r="M1" s="9"/>
      <c r="N1" s="9"/>
    </row>
    <row r="2" spans="1:14" ht="32.25" customHeight="1">
      <c r="A2" s="92" t="s">
        <v>86</v>
      </c>
      <c r="B2" s="92"/>
      <c r="C2" s="92"/>
      <c r="D2" s="92"/>
      <c r="E2" s="92"/>
      <c r="F2" s="92"/>
      <c r="G2" s="92"/>
      <c r="H2" s="92"/>
      <c r="I2" s="92"/>
      <c r="J2" s="92"/>
      <c r="K2" s="1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2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5" t="s">
        <v>57</v>
      </c>
      <c r="I4" s="86"/>
      <c r="J4" s="48" t="s">
        <v>31</v>
      </c>
      <c r="K4" s="49" t="s">
        <v>37</v>
      </c>
    </row>
    <row r="5" spans="1:11" ht="21.75" customHeight="1">
      <c r="A5" s="83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7"/>
      <c r="I5" s="88"/>
      <c r="J5" s="52" t="s">
        <v>18</v>
      </c>
      <c r="K5" s="53" t="s">
        <v>38</v>
      </c>
    </row>
    <row r="6" spans="1:11" ht="22.5" customHeight="1">
      <c r="A6" s="83"/>
      <c r="B6" s="27" t="s">
        <v>75</v>
      </c>
      <c r="C6" s="38" t="s">
        <v>83</v>
      </c>
      <c r="D6" s="27" t="s">
        <v>75</v>
      </c>
      <c r="E6" s="27" t="s">
        <v>83</v>
      </c>
      <c r="F6" s="77" t="s">
        <v>83</v>
      </c>
      <c r="G6" s="50" t="s">
        <v>41</v>
      </c>
      <c r="H6" s="89"/>
      <c r="I6" s="90"/>
      <c r="J6" s="52" t="s">
        <v>29</v>
      </c>
      <c r="K6" s="53" t="s">
        <v>78</v>
      </c>
    </row>
    <row r="7" spans="1:11" ht="54" customHeight="1">
      <c r="A7" s="84"/>
      <c r="B7" s="28" t="s">
        <v>40</v>
      </c>
      <c r="C7" s="38" t="s">
        <v>80</v>
      </c>
      <c r="D7" s="28" t="s">
        <v>21</v>
      </c>
      <c r="E7" s="28" t="s">
        <v>76</v>
      </c>
      <c r="F7" s="78" t="s">
        <v>76</v>
      </c>
      <c r="G7" s="54" t="s">
        <v>42</v>
      </c>
      <c r="H7" s="55" t="s">
        <v>58</v>
      </c>
      <c r="I7" s="56" t="s">
        <v>55</v>
      </c>
      <c r="J7" s="51" t="s">
        <v>77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6.25" customHeight="1">
      <c r="A10" s="17" t="s">
        <v>69</v>
      </c>
      <c r="B10" s="31">
        <v>295637700</v>
      </c>
      <c r="C10" s="41">
        <v>177089887.73</v>
      </c>
      <c r="D10" s="41">
        <v>345380600</v>
      </c>
      <c r="E10" s="41">
        <v>240323000</v>
      </c>
      <c r="F10" s="41">
        <v>279064261.18</v>
      </c>
      <c r="G10" s="41">
        <f aca="true" t="shared" si="0" ref="G10:G52">F10-B10</f>
        <v>-16573438.819999993</v>
      </c>
      <c r="H10" s="41">
        <f>F10-E10</f>
        <v>38741261.18000001</v>
      </c>
      <c r="I10" s="60">
        <f>IF(E10=0,0,F10/E10*100)</f>
        <v>116.12049665658301</v>
      </c>
      <c r="J10" s="61">
        <f aca="true" t="shared" si="1" ref="J10:J52">F10-C10</f>
        <v>101974373.45000002</v>
      </c>
      <c r="K10" s="62">
        <f aca="true" t="shared" si="2" ref="K10:K52">D10-B10</f>
        <v>49742900</v>
      </c>
    </row>
    <row r="11" spans="1:11" ht="26.25" customHeight="1">
      <c r="A11" s="17" t="s">
        <v>5</v>
      </c>
      <c r="B11" s="31">
        <v>538000</v>
      </c>
      <c r="C11" s="41">
        <v>253289.88</v>
      </c>
      <c r="D11" s="41">
        <v>538000</v>
      </c>
      <c r="E11" s="41">
        <v>403600</v>
      </c>
      <c r="F11" s="41">
        <v>253203.17</v>
      </c>
      <c r="G11" s="41">
        <f t="shared" si="0"/>
        <v>-284796.82999999996</v>
      </c>
      <c r="H11" s="41">
        <f aca="true" t="shared" si="3" ref="H11:H38">F11-E11</f>
        <v>-150396.83</v>
      </c>
      <c r="I11" s="60">
        <f aca="true" t="shared" si="4" ref="I11:I30">IF(E11=0,0,F11/E11*100)</f>
        <v>62.736166997026764</v>
      </c>
      <c r="J11" s="61">
        <f t="shared" si="1"/>
        <v>-86.70999999999185</v>
      </c>
      <c r="K11" s="62">
        <f t="shared" si="2"/>
        <v>0</v>
      </c>
    </row>
    <row r="12" spans="1:11" ht="91.5" customHeight="1">
      <c r="A12" s="20" t="s">
        <v>49</v>
      </c>
      <c r="B12" s="32">
        <v>2600</v>
      </c>
      <c r="C12" s="41">
        <v>596.51</v>
      </c>
      <c r="D12" s="41">
        <v>2600</v>
      </c>
      <c r="E12" s="41">
        <v>1900</v>
      </c>
      <c r="F12" s="41">
        <v>5.25</v>
      </c>
      <c r="G12" s="41">
        <f t="shared" si="0"/>
        <v>-2594.75</v>
      </c>
      <c r="H12" s="41">
        <f t="shared" si="3"/>
        <v>-1894.75</v>
      </c>
      <c r="I12" s="60">
        <f t="shared" si="4"/>
        <v>0.2763157894736842</v>
      </c>
      <c r="J12" s="61">
        <f t="shared" si="1"/>
        <v>-591.26</v>
      </c>
      <c r="K12" s="62">
        <f t="shared" si="2"/>
        <v>0</v>
      </c>
    </row>
    <row r="13" spans="1:11" ht="68.25" customHeight="1">
      <c r="A13" s="20" t="s">
        <v>64</v>
      </c>
      <c r="B13" s="32">
        <v>63600</v>
      </c>
      <c r="C13" s="41">
        <v>59828.36</v>
      </c>
      <c r="D13" s="41">
        <v>63600</v>
      </c>
      <c r="E13" s="41">
        <v>47700</v>
      </c>
      <c r="F13" s="41">
        <v>68125.32</v>
      </c>
      <c r="G13" s="41">
        <f t="shared" si="0"/>
        <v>4525.320000000007</v>
      </c>
      <c r="H13" s="41">
        <f t="shared" si="3"/>
        <v>20425.320000000007</v>
      </c>
      <c r="I13" s="60">
        <f t="shared" si="4"/>
        <v>142.8203773584906</v>
      </c>
      <c r="J13" s="61">
        <f t="shared" si="1"/>
        <v>8296.960000000006</v>
      </c>
      <c r="K13" s="62">
        <f t="shared" si="2"/>
        <v>0</v>
      </c>
    </row>
    <row r="14" spans="1:11" ht="48" customHeight="1">
      <c r="A14" s="20" t="s">
        <v>35</v>
      </c>
      <c r="B14" s="32">
        <v>3495900</v>
      </c>
      <c r="C14" s="41">
        <v>1645938.59</v>
      </c>
      <c r="D14" s="41">
        <v>3495900</v>
      </c>
      <c r="E14" s="41">
        <v>2622000</v>
      </c>
      <c r="F14" s="41">
        <v>507168.69</v>
      </c>
      <c r="G14" s="41">
        <f t="shared" si="0"/>
        <v>-2988731.31</v>
      </c>
      <c r="H14" s="41">
        <f t="shared" si="3"/>
        <v>-2114831.31</v>
      </c>
      <c r="I14" s="60">
        <f t="shared" si="4"/>
        <v>19.3428180778032</v>
      </c>
      <c r="J14" s="61">
        <f t="shared" si="1"/>
        <v>-1138769.9000000001</v>
      </c>
      <c r="K14" s="62">
        <f t="shared" si="2"/>
        <v>0</v>
      </c>
    </row>
    <row r="15" spans="1:11" ht="48" customHeight="1">
      <c r="A15" s="20" t="s">
        <v>36</v>
      </c>
      <c r="B15" s="32">
        <v>11872900</v>
      </c>
      <c r="C15" s="41">
        <v>5589919.02</v>
      </c>
      <c r="D15" s="41">
        <v>11872900</v>
      </c>
      <c r="E15" s="41">
        <v>8904600</v>
      </c>
      <c r="F15" s="41">
        <v>1757289.96</v>
      </c>
      <c r="G15" s="41">
        <f t="shared" si="0"/>
        <v>-10115610.04</v>
      </c>
      <c r="H15" s="41">
        <f t="shared" si="3"/>
        <v>-7147310.04</v>
      </c>
      <c r="I15" s="60">
        <f t="shared" si="4"/>
        <v>19.73463108954922</v>
      </c>
      <c r="J15" s="61">
        <f t="shared" si="1"/>
        <v>-3832629.0599999996</v>
      </c>
      <c r="K15" s="62">
        <f t="shared" si="2"/>
        <v>0</v>
      </c>
    </row>
    <row r="16" spans="1:11" ht="117.75" customHeight="1">
      <c r="A16" s="80" t="s">
        <v>82</v>
      </c>
      <c r="B16" s="33"/>
      <c r="C16" s="41"/>
      <c r="D16" s="41"/>
      <c r="E16" s="41"/>
      <c r="F16" s="41">
        <v>2350555.26</v>
      </c>
      <c r="G16" s="41">
        <f>F16-B16</f>
        <v>2350555.26</v>
      </c>
      <c r="H16" s="41">
        <f>F16-E16</f>
        <v>2350555.26</v>
      </c>
      <c r="I16" s="60">
        <f>IF(E16=0,0,F16/E16*100)</f>
        <v>0</v>
      </c>
      <c r="J16" s="61">
        <f>F16-C16</f>
        <v>2350555.26</v>
      </c>
      <c r="K16" s="62">
        <f>D16-B16</f>
        <v>0</v>
      </c>
    </row>
    <row r="17" spans="1:11" ht="98.25" customHeight="1">
      <c r="A17" s="22" t="s">
        <v>81</v>
      </c>
      <c r="B17" s="33">
        <v>12962300</v>
      </c>
      <c r="C17" s="41">
        <v>9230278.4</v>
      </c>
      <c r="D17" s="41">
        <v>12962300</v>
      </c>
      <c r="E17" s="41">
        <v>9721800</v>
      </c>
      <c r="F17" s="41">
        <v>8815919.29</v>
      </c>
      <c r="G17" s="41">
        <f t="shared" si="0"/>
        <v>-4146380.710000001</v>
      </c>
      <c r="H17" s="41">
        <f t="shared" si="3"/>
        <v>-905880.7100000009</v>
      </c>
      <c r="I17" s="60">
        <f t="shared" si="4"/>
        <v>90.68196517105885</v>
      </c>
      <c r="J17" s="61">
        <f t="shared" si="1"/>
        <v>-414359.11000000127</v>
      </c>
      <c r="K17" s="62">
        <f t="shared" si="2"/>
        <v>0</v>
      </c>
    </row>
    <row r="18" spans="1:11" ht="45.75" customHeight="1">
      <c r="A18" s="23" t="s">
        <v>28</v>
      </c>
      <c r="B18" s="33">
        <v>0</v>
      </c>
      <c r="C18" s="41">
        <v>1599316.62</v>
      </c>
      <c r="D18" s="41">
        <v>226000</v>
      </c>
      <c r="E18" s="41">
        <v>226000</v>
      </c>
      <c r="F18" s="41">
        <v>266277.26</v>
      </c>
      <c r="G18" s="41">
        <f t="shared" si="0"/>
        <v>266277.26</v>
      </c>
      <c r="H18" s="41">
        <f t="shared" si="3"/>
        <v>40277.26000000001</v>
      </c>
      <c r="I18" s="60">
        <f t="shared" si="4"/>
        <v>117.82179646017698</v>
      </c>
      <c r="J18" s="61">
        <f t="shared" si="1"/>
        <v>-1333039.36</v>
      </c>
      <c r="K18" s="62">
        <f t="shared" si="2"/>
        <v>226000</v>
      </c>
    </row>
    <row r="19" spans="1:11" ht="71.25" customHeight="1">
      <c r="A19" s="23" t="s">
        <v>68</v>
      </c>
      <c r="B19" s="33">
        <v>0</v>
      </c>
      <c r="C19" s="41">
        <v>2594</v>
      </c>
      <c r="D19" s="41">
        <v>0</v>
      </c>
      <c r="E19" s="41">
        <v>0</v>
      </c>
      <c r="F19" s="41">
        <v>1785.8</v>
      </c>
      <c r="G19" s="41">
        <f t="shared" si="0"/>
        <v>1785.8</v>
      </c>
      <c r="H19" s="41">
        <f t="shared" si="3"/>
        <v>1785.8</v>
      </c>
      <c r="I19" s="60">
        <f t="shared" si="4"/>
        <v>0</v>
      </c>
      <c r="J19" s="61">
        <f t="shared" si="1"/>
        <v>-808.2</v>
      </c>
      <c r="K19" s="62">
        <f t="shared" si="2"/>
        <v>0</v>
      </c>
    </row>
    <row r="20" spans="1:11" ht="27" customHeight="1">
      <c r="A20" s="17" t="s">
        <v>14</v>
      </c>
      <c r="B20" s="31">
        <v>179600</v>
      </c>
      <c r="C20" s="41">
        <v>378422.1</v>
      </c>
      <c r="D20" s="41">
        <v>179600</v>
      </c>
      <c r="E20" s="41">
        <v>134800</v>
      </c>
      <c r="F20" s="41">
        <v>327467.46</v>
      </c>
      <c r="G20" s="41">
        <f t="shared" si="0"/>
        <v>147867.46000000002</v>
      </c>
      <c r="H20" s="41">
        <f t="shared" si="3"/>
        <v>192667.46000000002</v>
      </c>
      <c r="I20" s="60">
        <f t="shared" si="4"/>
        <v>242.9283827893175</v>
      </c>
      <c r="J20" s="61">
        <f t="shared" si="1"/>
        <v>-50954.639999999956</v>
      </c>
      <c r="K20" s="62">
        <f t="shared" si="2"/>
        <v>0</v>
      </c>
    </row>
    <row r="21" spans="1:11" ht="69" customHeight="1">
      <c r="A21" s="15" t="s">
        <v>50</v>
      </c>
      <c r="B21" s="31">
        <v>0</v>
      </c>
      <c r="C21" s="41">
        <v>68006.77</v>
      </c>
      <c r="D21" s="41">
        <v>0</v>
      </c>
      <c r="E21" s="41">
        <v>0</v>
      </c>
      <c r="F21" s="41">
        <v>52467.27</v>
      </c>
      <c r="G21" s="41">
        <f t="shared" si="0"/>
        <v>52467.27</v>
      </c>
      <c r="H21" s="41">
        <f t="shared" si="3"/>
        <v>52467.27</v>
      </c>
      <c r="I21" s="60">
        <f t="shared" si="4"/>
        <v>0</v>
      </c>
      <c r="J21" s="61">
        <f t="shared" si="1"/>
        <v>-15539.500000000007</v>
      </c>
      <c r="K21" s="62">
        <f t="shared" si="2"/>
        <v>0</v>
      </c>
    </row>
    <row r="22" spans="1:11" ht="50.25" customHeight="1">
      <c r="A22" s="20" t="s">
        <v>19</v>
      </c>
      <c r="B22" s="33">
        <v>171800</v>
      </c>
      <c r="C22" s="41">
        <v>117531</v>
      </c>
      <c r="D22" s="41">
        <v>171800</v>
      </c>
      <c r="E22" s="41">
        <v>128800</v>
      </c>
      <c r="F22" s="41">
        <v>59380</v>
      </c>
      <c r="G22" s="41">
        <f t="shared" si="0"/>
        <v>-112420</v>
      </c>
      <c r="H22" s="41">
        <f t="shared" si="3"/>
        <v>-69420</v>
      </c>
      <c r="I22" s="60">
        <f t="shared" si="4"/>
        <v>46.10248447204969</v>
      </c>
      <c r="J22" s="61">
        <f t="shared" si="1"/>
        <v>-58151</v>
      </c>
      <c r="K22" s="62">
        <f t="shared" si="2"/>
        <v>0</v>
      </c>
    </row>
    <row r="23" spans="1:12" ht="25.5" customHeight="1">
      <c r="A23" s="15" t="s">
        <v>12</v>
      </c>
      <c r="B23" s="31">
        <v>2806600</v>
      </c>
      <c r="C23" s="41">
        <v>2301306.93</v>
      </c>
      <c r="D23" s="41">
        <v>2806600</v>
      </c>
      <c r="E23" s="41">
        <v>2105000</v>
      </c>
      <c r="F23" s="41">
        <v>2275556.34</v>
      </c>
      <c r="G23" s="41">
        <f t="shared" si="0"/>
        <v>-531043.6600000001</v>
      </c>
      <c r="H23" s="41">
        <f t="shared" si="3"/>
        <v>170556.33999999985</v>
      </c>
      <c r="I23" s="60">
        <f t="shared" si="4"/>
        <v>108.10243895486936</v>
      </c>
      <c r="J23" s="61">
        <f t="shared" si="1"/>
        <v>-25750.590000000317</v>
      </c>
      <c r="K23" s="62">
        <f t="shared" si="2"/>
        <v>0</v>
      </c>
      <c r="L23" s="5"/>
    </row>
    <row r="24" spans="1:11" ht="48" customHeight="1">
      <c r="A24" s="15" t="s">
        <v>20</v>
      </c>
      <c r="B24" s="34">
        <v>409800</v>
      </c>
      <c r="C24" s="41">
        <v>322316.85</v>
      </c>
      <c r="D24" s="41">
        <v>409800</v>
      </c>
      <c r="E24" s="41">
        <v>307300</v>
      </c>
      <c r="F24" s="41">
        <v>68782</v>
      </c>
      <c r="G24" s="41">
        <f t="shared" si="0"/>
        <v>-341018</v>
      </c>
      <c r="H24" s="41">
        <f t="shared" si="3"/>
        <v>-238518</v>
      </c>
      <c r="I24" s="60">
        <f t="shared" si="4"/>
        <v>22.38268792710706</v>
      </c>
      <c r="J24" s="61">
        <f t="shared" si="1"/>
        <v>-253534.84999999998</v>
      </c>
      <c r="K24" s="62">
        <f t="shared" si="2"/>
        <v>0</v>
      </c>
    </row>
    <row r="25" spans="1:11" ht="121.5" customHeight="1">
      <c r="A25" s="24" t="s">
        <v>67</v>
      </c>
      <c r="B25" s="34">
        <v>0</v>
      </c>
      <c r="C25" s="41">
        <v>1140</v>
      </c>
      <c r="D25" s="41">
        <v>0</v>
      </c>
      <c r="E25" s="41">
        <v>0</v>
      </c>
      <c r="F25" s="41">
        <v>3720</v>
      </c>
      <c r="G25" s="41">
        <f t="shared" si="0"/>
        <v>3720</v>
      </c>
      <c r="H25" s="41">
        <f t="shared" si="3"/>
        <v>3720</v>
      </c>
      <c r="I25" s="60">
        <f t="shared" si="4"/>
        <v>0</v>
      </c>
      <c r="J25" s="61">
        <f t="shared" si="1"/>
        <v>2580</v>
      </c>
      <c r="K25" s="62">
        <f t="shared" si="2"/>
        <v>0</v>
      </c>
    </row>
    <row r="26" spans="1:13" ht="68.25" customHeight="1">
      <c r="A26" s="15" t="s">
        <v>56</v>
      </c>
      <c r="B26" s="31">
        <v>1500000</v>
      </c>
      <c r="C26" s="41">
        <v>1921490.06</v>
      </c>
      <c r="D26" s="41">
        <v>1625000</v>
      </c>
      <c r="E26" s="41">
        <v>1250000</v>
      </c>
      <c r="F26" s="41">
        <v>1863014.94</v>
      </c>
      <c r="G26" s="41">
        <f t="shared" si="0"/>
        <v>363014.93999999994</v>
      </c>
      <c r="H26" s="41">
        <f t="shared" si="3"/>
        <v>613014.94</v>
      </c>
      <c r="I26" s="60">
        <f t="shared" si="4"/>
        <v>149.04119519999998</v>
      </c>
      <c r="J26" s="61">
        <f t="shared" si="1"/>
        <v>-58475.12000000011</v>
      </c>
      <c r="K26" s="62">
        <f t="shared" si="2"/>
        <v>125000</v>
      </c>
      <c r="L26" s="5"/>
      <c r="M26" s="5"/>
    </row>
    <row r="27" spans="1:13" ht="26.25" customHeight="1">
      <c r="A27" s="19" t="s">
        <v>11</v>
      </c>
      <c r="B27" s="32">
        <v>73600</v>
      </c>
      <c r="C27" s="41">
        <v>55790.08</v>
      </c>
      <c r="D27" s="41">
        <v>73600</v>
      </c>
      <c r="E27" s="41">
        <v>55300</v>
      </c>
      <c r="F27" s="41">
        <v>23885.56</v>
      </c>
      <c r="G27" s="41">
        <f t="shared" si="0"/>
        <v>-49714.44</v>
      </c>
      <c r="H27" s="41">
        <f t="shared" si="3"/>
        <v>-31414.44</v>
      </c>
      <c r="I27" s="60">
        <f t="shared" si="4"/>
        <v>43.19269439421338</v>
      </c>
      <c r="J27" s="61">
        <f t="shared" si="1"/>
        <v>-31904.52</v>
      </c>
      <c r="K27" s="62">
        <f t="shared" si="2"/>
        <v>0</v>
      </c>
      <c r="L27" s="5"/>
      <c r="M27" s="5"/>
    </row>
    <row r="28" spans="1:13" ht="26.25" customHeight="1">
      <c r="A28" s="17" t="s">
        <v>3</v>
      </c>
      <c r="B28" s="31">
        <v>1467500</v>
      </c>
      <c r="C28" s="41">
        <v>1291619.44</v>
      </c>
      <c r="D28" s="41">
        <v>1467500</v>
      </c>
      <c r="E28" s="41">
        <v>1100600</v>
      </c>
      <c r="F28" s="41">
        <v>1565407.5</v>
      </c>
      <c r="G28" s="41">
        <f t="shared" si="0"/>
        <v>97907.5</v>
      </c>
      <c r="H28" s="41">
        <f t="shared" si="3"/>
        <v>464807.5</v>
      </c>
      <c r="I28" s="60">
        <f t="shared" si="4"/>
        <v>142.23219153189171</v>
      </c>
      <c r="J28" s="61">
        <f t="shared" si="1"/>
        <v>273788.06000000006</v>
      </c>
      <c r="K28" s="62">
        <f t="shared" si="2"/>
        <v>0</v>
      </c>
      <c r="L28" s="5"/>
      <c r="M28" s="5"/>
    </row>
    <row r="29" spans="1:13" ht="121.5" customHeight="1">
      <c r="A29" s="44" t="s">
        <v>79</v>
      </c>
      <c r="B29" s="31">
        <v>0</v>
      </c>
      <c r="C29" s="41">
        <v>271310.71</v>
      </c>
      <c r="D29" s="41">
        <v>235000</v>
      </c>
      <c r="E29" s="41">
        <v>235000</v>
      </c>
      <c r="F29" s="41">
        <v>266280.54</v>
      </c>
      <c r="G29" s="41">
        <f t="shared" si="0"/>
        <v>266280.54</v>
      </c>
      <c r="H29" s="41">
        <f t="shared" si="3"/>
        <v>31280.53999999998</v>
      </c>
      <c r="I29" s="60">
        <f t="shared" si="4"/>
        <v>113.31086808510638</v>
      </c>
      <c r="J29" s="61">
        <f t="shared" si="1"/>
        <v>-5030.170000000042</v>
      </c>
      <c r="K29" s="62">
        <f t="shared" si="2"/>
        <v>235000</v>
      </c>
      <c r="L29" s="5"/>
      <c r="M29" s="5"/>
    </row>
    <row r="30" spans="1:13" ht="0.75" customHeight="1" hidden="1">
      <c r="A30" s="17" t="s">
        <v>4</v>
      </c>
      <c r="B30" s="31">
        <v>0</v>
      </c>
      <c r="C30" s="79">
        <v>0</v>
      </c>
      <c r="D30" s="41">
        <v>0</v>
      </c>
      <c r="E30" s="41">
        <v>0</v>
      </c>
      <c r="F30" s="41">
        <v>0</v>
      </c>
      <c r="G30" s="41">
        <f t="shared" si="0"/>
        <v>0</v>
      </c>
      <c r="H30" s="41">
        <f t="shared" si="3"/>
        <v>0</v>
      </c>
      <c r="I30" s="60">
        <f t="shared" si="4"/>
        <v>0</v>
      </c>
      <c r="J30" s="61">
        <f t="shared" si="1"/>
        <v>0</v>
      </c>
      <c r="K30" s="62">
        <f t="shared" si="2"/>
        <v>0</v>
      </c>
      <c r="L30" s="5"/>
      <c r="M30" s="5"/>
    </row>
    <row r="31" spans="1:13" ht="24.75" customHeight="1">
      <c r="A31" s="11" t="s">
        <v>16</v>
      </c>
      <c r="B31" s="35">
        <f>B32+B36+B37+B38</f>
        <v>107881200</v>
      </c>
      <c r="C31" s="35">
        <f>C32+C36+C37+C38</f>
        <v>111073790.99000001</v>
      </c>
      <c r="D31" s="35">
        <f>D32+D36+D37+D38</f>
        <v>126969650</v>
      </c>
      <c r="E31" s="35">
        <f>E32+E36+E37+E38</f>
        <v>87410250</v>
      </c>
      <c r="F31" s="35">
        <f>F32+F36+F37+F38</f>
        <v>112583372.73</v>
      </c>
      <c r="G31" s="42">
        <f t="shared" si="0"/>
        <v>4702172.730000004</v>
      </c>
      <c r="H31" s="42">
        <f t="shared" si="3"/>
        <v>25173122.730000004</v>
      </c>
      <c r="I31" s="63">
        <f aca="true" t="shared" si="5" ref="I31:I64">IF(E31=0,0,F31/E31*100)</f>
        <v>128.79882248363322</v>
      </c>
      <c r="J31" s="64">
        <f t="shared" si="1"/>
        <v>1509581.7399999946</v>
      </c>
      <c r="K31" s="65">
        <f t="shared" si="2"/>
        <v>19088450</v>
      </c>
      <c r="L31" s="5"/>
      <c r="M31" s="5"/>
    </row>
    <row r="32" spans="1:13" ht="24" customHeight="1">
      <c r="A32" s="19" t="s">
        <v>25</v>
      </c>
      <c r="B32" s="32">
        <f>B33+B34+B35</f>
        <v>56182200</v>
      </c>
      <c r="C32" s="41">
        <f>C33+C34+C35</f>
        <v>76462469.86</v>
      </c>
      <c r="D32" s="41">
        <f>D33+D34+D35</f>
        <v>73261650</v>
      </c>
      <c r="E32" s="41">
        <f>E33+E34+E35</f>
        <v>46627150</v>
      </c>
      <c r="F32" s="41">
        <f>F33+F34+F35</f>
        <v>74229108.78</v>
      </c>
      <c r="G32" s="41">
        <f t="shared" si="0"/>
        <v>18046908.78</v>
      </c>
      <c r="H32" s="41">
        <f t="shared" si="3"/>
        <v>27601958.78</v>
      </c>
      <c r="I32" s="60">
        <f t="shared" si="5"/>
        <v>159.19718185649347</v>
      </c>
      <c r="J32" s="66">
        <f t="shared" si="1"/>
        <v>-2233361.079999998</v>
      </c>
      <c r="K32" s="62">
        <f t="shared" si="2"/>
        <v>17079450</v>
      </c>
      <c r="L32" s="5"/>
      <c r="M32" s="5"/>
    </row>
    <row r="33" spans="1:13" ht="48" customHeight="1">
      <c r="A33" s="20" t="s">
        <v>24</v>
      </c>
      <c r="B33" s="33">
        <v>9204000</v>
      </c>
      <c r="C33" s="41">
        <v>6343721.54</v>
      </c>
      <c r="D33" s="41">
        <v>9204000</v>
      </c>
      <c r="E33" s="41">
        <v>6903000</v>
      </c>
      <c r="F33" s="41">
        <v>4505603.2</v>
      </c>
      <c r="G33" s="41">
        <f t="shared" si="0"/>
        <v>-4698396.8</v>
      </c>
      <c r="H33" s="41">
        <f t="shared" si="3"/>
        <v>-2397396.8</v>
      </c>
      <c r="I33" s="60">
        <f t="shared" si="5"/>
        <v>65.27021874547299</v>
      </c>
      <c r="J33" s="66">
        <f t="shared" si="1"/>
        <v>-1838118.3399999999</v>
      </c>
      <c r="K33" s="62">
        <f t="shared" si="2"/>
        <v>0</v>
      </c>
      <c r="L33" s="5"/>
      <c r="M33" s="5"/>
    </row>
    <row r="34" spans="1:13" ht="26.25" customHeight="1">
      <c r="A34" s="21" t="s">
        <v>13</v>
      </c>
      <c r="B34" s="32">
        <v>46853200</v>
      </c>
      <c r="C34" s="41">
        <v>70039498.32</v>
      </c>
      <c r="D34" s="41">
        <v>63932650</v>
      </c>
      <c r="E34" s="41">
        <v>39630350</v>
      </c>
      <c r="F34" s="41">
        <v>69675587.91</v>
      </c>
      <c r="G34" s="41">
        <f t="shared" si="0"/>
        <v>22822387.909999996</v>
      </c>
      <c r="H34" s="41">
        <f t="shared" si="3"/>
        <v>30045237.909999996</v>
      </c>
      <c r="I34" s="60">
        <f t="shared" si="5"/>
        <v>175.8137082059583</v>
      </c>
      <c r="J34" s="66">
        <f t="shared" si="1"/>
        <v>-363910.4099999964</v>
      </c>
      <c r="K34" s="62">
        <f t="shared" si="2"/>
        <v>17079450</v>
      </c>
      <c r="L34" s="5"/>
      <c r="M34" s="5"/>
    </row>
    <row r="35" spans="1:13" ht="26.25" customHeight="1">
      <c r="A35" s="21" t="s">
        <v>22</v>
      </c>
      <c r="B35" s="32">
        <v>125000</v>
      </c>
      <c r="C35" s="41">
        <v>79250</v>
      </c>
      <c r="D35" s="41">
        <v>125000</v>
      </c>
      <c r="E35" s="41">
        <v>93800</v>
      </c>
      <c r="F35" s="41">
        <v>47917.67</v>
      </c>
      <c r="G35" s="41">
        <f t="shared" si="0"/>
        <v>-77082.33</v>
      </c>
      <c r="H35" s="41">
        <f t="shared" si="3"/>
        <v>-45882.33</v>
      </c>
      <c r="I35" s="60">
        <f t="shared" si="5"/>
        <v>51.08493603411514</v>
      </c>
      <c r="J35" s="66">
        <f t="shared" si="1"/>
        <v>-31332.33</v>
      </c>
      <c r="K35" s="62">
        <f t="shared" si="2"/>
        <v>0</v>
      </c>
      <c r="L35" s="5"/>
      <c r="M35" s="5"/>
    </row>
    <row r="36" spans="1:13" ht="26.25" customHeight="1">
      <c r="A36" s="19" t="s">
        <v>70</v>
      </c>
      <c r="B36" s="32">
        <v>150100</v>
      </c>
      <c r="C36" s="41">
        <v>74917.15</v>
      </c>
      <c r="D36" s="41">
        <v>150100</v>
      </c>
      <c r="E36" s="41">
        <v>112500</v>
      </c>
      <c r="F36" s="41">
        <v>0</v>
      </c>
      <c r="G36" s="41">
        <f t="shared" si="0"/>
        <v>-150100</v>
      </c>
      <c r="H36" s="41">
        <f t="shared" si="3"/>
        <v>-112500</v>
      </c>
      <c r="I36" s="60">
        <f t="shared" si="5"/>
        <v>0</v>
      </c>
      <c r="J36" s="66">
        <f t="shared" si="1"/>
        <v>-74917.15</v>
      </c>
      <c r="K36" s="62">
        <f t="shared" si="2"/>
        <v>0</v>
      </c>
      <c r="L36" s="5"/>
      <c r="M36" s="5"/>
    </row>
    <row r="37" spans="1:11" ht="26.25" customHeight="1">
      <c r="A37" s="19" t="s">
        <v>26</v>
      </c>
      <c r="B37" s="32">
        <v>101600</v>
      </c>
      <c r="C37" s="41">
        <v>70071</v>
      </c>
      <c r="D37" s="41">
        <v>101600</v>
      </c>
      <c r="E37" s="41">
        <v>76200</v>
      </c>
      <c r="F37" s="41">
        <v>41504.5</v>
      </c>
      <c r="G37" s="41">
        <f t="shared" si="0"/>
        <v>-60095.5</v>
      </c>
      <c r="H37" s="41">
        <f t="shared" si="3"/>
        <v>-34695.5</v>
      </c>
      <c r="I37" s="60">
        <f t="shared" si="5"/>
        <v>54.46784776902888</v>
      </c>
      <c r="J37" s="66">
        <f t="shared" si="1"/>
        <v>-28566.5</v>
      </c>
      <c r="K37" s="62">
        <f t="shared" si="2"/>
        <v>0</v>
      </c>
    </row>
    <row r="38" spans="1:11" ht="26.25" customHeight="1">
      <c r="A38" s="17" t="s">
        <v>27</v>
      </c>
      <c r="B38" s="31">
        <v>51447300</v>
      </c>
      <c r="C38" s="41">
        <v>34466332.98</v>
      </c>
      <c r="D38" s="41">
        <v>53456300</v>
      </c>
      <c r="E38" s="41">
        <v>40594400</v>
      </c>
      <c r="F38" s="41">
        <v>38312759.45</v>
      </c>
      <c r="G38" s="41">
        <f t="shared" si="0"/>
        <v>-13134540.549999997</v>
      </c>
      <c r="H38" s="41">
        <f t="shared" si="3"/>
        <v>-2281640.549999997</v>
      </c>
      <c r="I38" s="60">
        <f t="shared" si="5"/>
        <v>94.3794204373017</v>
      </c>
      <c r="J38" s="66">
        <f t="shared" si="1"/>
        <v>3846426.4700000063</v>
      </c>
      <c r="K38" s="62">
        <f t="shared" si="2"/>
        <v>2009000</v>
      </c>
    </row>
    <row r="39" spans="1:11" ht="26.25" customHeight="1">
      <c r="A39" s="11" t="s">
        <v>73</v>
      </c>
      <c r="B39" s="35">
        <f>B10+B11+B12+B13+B14+B15+B16+B17+B18+B19+B20+B21+B22+B23+B24+B25+B26+B27+B28+B29+B30+B31</f>
        <v>439063100</v>
      </c>
      <c r="C39" s="35">
        <f>C10+C11+C12+C13+C14+C15+C16+C17+C18+C19+C20+C21+C22+C23+C24+C25+C26+C27+C28+C29+C30+C31</f>
        <v>313274374.0400001</v>
      </c>
      <c r="D39" s="35">
        <f>D10+D11+D12+D13+D14+D15+D16+D17+D18+D19+D20+D21+D22+D23+D24+D25+D26+D27+D28+D29+D30+D31</f>
        <v>508480450</v>
      </c>
      <c r="E39" s="35">
        <f>E10+E11+E12+E13+E14+E15+E16+E17+E18+E19+E20+E21+E22+E23+E24+E25+E26+E27+E28+E29+E30+E31</f>
        <v>354977650</v>
      </c>
      <c r="F39" s="35">
        <f>F10+F11+F12+F13+F14+F15+F16+F17+F18+F19+F20+F21+F22+F23+F24+F25+F26+F27+F28+F29+F30+F31</f>
        <v>412173925.52</v>
      </c>
      <c r="G39" s="42">
        <f t="shared" si="0"/>
        <v>-26889174.48000002</v>
      </c>
      <c r="H39" s="42">
        <f aca="true" t="shared" si="6" ref="H39:H64">F39-E39</f>
        <v>57196275.51999998</v>
      </c>
      <c r="I39" s="63">
        <f t="shared" si="5"/>
        <v>116.11264132262976</v>
      </c>
      <c r="J39" s="64">
        <f t="shared" si="1"/>
        <v>98899551.4799999</v>
      </c>
      <c r="K39" s="65">
        <f t="shared" si="2"/>
        <v>69417350</v>
      </c>
    </row>
    <row r="40" spans="1:11" ht="26.25" customHeight="1">
      <c r="A40" s="16" t="s">
        <v>54</v>
      </c>
      <c r="B40" s="35">
        <f aca="true" t="shared" si="7" ref="B40:G40">B41+B50+B51+B42</f>
        <v>135930840</v>
      </c>
      <c r="C40" s="35">
        <f t="shared" si="7"/>
        <v>108328599.2</v>
      </c>
      <c r="D40" s="35">
        <f>D41+D50+D51+D42</f>
        <v>125018420</v>
      </c>
      <c r="E40" s="35">
        <f t="shared" si="7"/>
        <v>96806160</v>
      </c>
      <c r="F40" s="35">
        <f t="shared" si="7"/>
        <v>96806160</v>
      </c>
      <c r="G40" s="35">
        <f t="shared" si="7"/>
        <v>-39124680</v>
      </c>
      <c r="H40" s="35">
        <f>F40-E40</f>
        <v>0</v>
      </c>
      <c r="I40" s="67">
        <f t="shared" si="5"/>
        <v>100</v>
      </c>
      <c r="J40" s="64">
        <f t="shared" si="1"/>
        <v>-11522439.200000003</v>
      </c>
      <c r="K40" s="65">
        <f t="shared" si="2"/>
        <v>-10912420</v>
      </c>
    </row>
    <row r="41" spans="1:11" ht="26.25" customHeight="1">
      <c r="A41" s="17" t="s">
        <v>60</v>
      </c>
      <c r="B41" s="31">
        <v>2868000</v>
      </c>
      <c r="C41" s="41">
        <v>11114100</v>
      </c>
      <c r="D41" s="41">
        <v>2868000</v>
      </c>
      <c r="E41" s="41">
        <v>2151000</v>
      </c>
      <c r="F41" s="41">
        <v>2151000</v>
      </c>
      <c r="G41" s="41">
        <f t="shared" si="0"/>
        <v>-717000</v>
      </c>
      <c r="H41" s="41">
        <f t="shared" si="6"/>
        <v>0</v>
      </c>
      <c r="I41" s="68">
        <f t="shared" si="5"/>
        <v>100</v>
      </c>
      <c r="J41" s="66">
        <f t="shared" si="1"/>
        <v>-8963100</v>
      </c>
      <c r="K41" s="62">
        <f t="shared" si="2"/>
        <v>0</v>
      </c>
    </row>
    <row r="42" spans="1:11" ht="26.25" customHeight="1">
      <c r="A42" s="17" t="s">
        <v>61</v>
      </c>
      <c r="B42" s="31">
        <f>B43+B44+B45+B46+B47</f>
        <v>130526500</v>
      </c>
      <c r="C42" s="31">
        <f>C43+C44+C45+C46+C47+C48+C49</f>
        <v>90178874</v>
      </c>
      <c r="D42" s="31">
        <f>D43+D44+D45+D46+D47</f>
        <v>117473800</v>
      </c>
      <c r="E42" s="31">
        <f>E43+E44+E45+E46+E47</f>
        <v>90549100</v>
      </c>
      <c r="F42" s="31">
        <f>F43+F44+F45+F46+F47</f>
        <v>90549100</v>
      </c>
      <c r="G42" s="41">
        <f t="shared" si="0"/>
        <v>-39977400</v>
      </c>
      <c r="H42" s="41">
        <f t="shared" si="6"/>
        <v>0</v>
      </c>
      <c r="I42" s="68">
        <f t="shared" si="5"/>
        <v>100</v>
      </c>
      <c r="J42" s="66">
        <f t="shared" si="1"/>
        <v>370226</v>
      </c>
      <c r="K42" s="62">
        <f t="shared" si="2"/>
        <v>-13052700</v>
      </c>
    </row>
    <row r="43" spans="1:11" ht="51" customHeight="1">
      <c r="A43" s="15" t="s">
        <v>66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0</v>
      </c>
      <c r="K43" s="62">
        <f t="shared" si="2"/>
        <v>0</v>
      </c>
    </row>
    <row r="44" spans="1:11" ht="26.25" customHeight="1">
      <c r="A44" s="17" t="s">
        <v>65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6.25" customHeight="1">
      <c r="A45" s="18" t="s">
        <v>52</v>
      </c>
      <c r="B45" s="36">
        <v>130526500</v>
      </c>
      <c r="C45" s="41">
        <v>89665000</v>
      </c>
      <c r="D45" s="36">
        <v>117473800</v>
      </c>
      <c r="E45" s="41">
        <v>90549100</v>
      </c>
      <c r="F45" s="41">
        <v>90549100</v>
      </c>
      <c r="G45" s="41">
        <f t="shared" si="0"/>
        <v>-39977400</v>
      </c>
      <c r="H45" s="41">
        <f t="shared" si="6"/>
        <v>0</v>
      </c>
      <c r="I45" s="68">
        <f t="shared" si="5"/>
        <v>100</v>
      </c>
      <c r="J45" s="66">
        <f t="shared" si="1"/>
        <v>884100</v>
      </c>
      <c r="K45" s="62">
        <f t="shared" si="2"/>
        <v>-13052700</v>
      </c>
    </row>
    <row r="46" spans="1:11" ht="26.25" customHeight="1">
      <c r="A46" s="15" t="s">
        <v>53</v>
      </c>
      <c r="B46" s="34">
        <v>0</v>
      </c>
      <c r="C46" s="41">
        <v>0</v>
      </c>
      <c r="D46" s="34">
        <v>0</v>
      </c>
      <c r="E46" s="41">
        <v>0</v>
      </c>
      <c r="F46" s="4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45.75" customHeight="1">
      <c r="A47" s="15" t="s">
        <v>63</v>
      </c>
      <c r="B47" s="34">
        <v>0</v>
      </c>
      <c r="C47" s="31">
        <v>131000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-131000</v>
      </c>
      <c r="K47" s="62">
        <f t="shared" si="2"/>
        <v>0</v>
      </c>
    </row>
    <row r="48" spans="1:11" ht="45.75" customHeight="1">
      <c r="A48" s="15" t="s">
        <v>85</v>
      </c>
      <c r="B48" s="34">
        <v>0</v>
      </c>
      <c r="C48" s="31">
        <v>310000</v>
      </c>
      <c r="D48" s="34">
        <v>0</v>
      </c>
      <c r="E48" s="31">
        <v>0</v>
      </c>
      <c r="F48" s="31">
        <v>0</v>
      </c>
      <c r="G48" s="41">
        <f t="shared" si="0"/>
        <v>0</v>
      </c>
      <c r="H48" s="41">
        <f>F48-E48</f>
        <v>0</v>
      </c>
      <c r="I48" s="68">
        <f>IF(E48=0,0,F48/E48*100)</f>
        <v>0</v>
      </c>
      <c r="J48" s="66">
        <f>F48-C48</f>
        <v>-310000</v>
      </c>
      <c r="K48" s="62">
        <f>D48-B48</f>
        <v>0</v>
      </c>
    </row>
    <row r="49" spans="1:11" ht="45.75" customHeight="1">
      <c r="A49" s="15" t="s">
        <v>84</v>
      </c>
      <c r="B49" s="34">
        <v>0</v>
      </c>
      <c r="C49" s="31">
        <v>72874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>F49-E49</f>
        <v>0</v>
      </c>
      <c r="I49" s="68">
        <f>IF(E49=0,0,F49/E49*100)</f>
        <v>0</v>
      </c>
      <c r="J49" s="66">
        <f>F49-C49</f>
        <v>-72874</v>
      </c>
      <c r="K49" s="62">
        <f>D49-B49</f>
        <v>0</v>
      </c>
    </row>
    <row r="50" spans="1:11" ht="45" customHeight="1">
      <c r="A50" s="15" t="s">
        <v>62</v>
      </c>
      <c r="B50" s="34">
        <v>0</v>
      </c>
      <c r="C50" s="31">
        <v>137170</v>
      </c>
      <c r="D50" s="34">
        <v>1884850</v>
      </c>
      <c r="E50" s="31">
        <v>1884850</v>
      </c>
      <c r="F50" s="31">
        <v>1884850</v>
      </c>
      <c r="G50" s="41">
        <f t="shared" si="0"/>
        <v>1884850</v>
      </c>
      <c r="H50" s="41">
        <f t="shared" si="6"/>
        <v>0</v>
      </c>
      <c r="I50" s="68">
        <f t="shared" si="5"/>
        <v>100</v>
      </c>
      <c r="J50" s="66">
        <f t="shared" si="1"/>
        <v>1747680</v>
      </c>
      <c r="K50" s="62">
        <f t="shared" si="2"/>
        <v>1884850</v>
      </c>
    </row>
    <row r="51" spans="1:11" ht="45" customHeight="1">
      <c r="A51" s="15" t="s">
        <v>59</v>
      </c>
      <c r="B51" s="34">
        <v>2536340</v>
      </c>
      <c r="C51" s="31">
        <v>6898455.2</v>
      </c>
      <c r="D51" s="31">
        <v>2791770</v>
      </c>
      <c r="E51" s="31">
        <v>2221210</v>
      </c>
      <c r="F51" s="31">
        <v>2221210</v>
      </c>
      <c r="G51" s="41">
        <f t="shared" si="0"/>
        <v>-315130</v>
      </c>
      <c r="H51" s="41">
        <f t="shared" si="6"/>
        <v>0</v>
      </c>
      <c r="I51" s="68">
        <f t="shared" si="5"/>
        <v>100</v>
      </c>
      <c r="J51" s="66">
        <f t="shared" si="1"/>
        <v>-4677245.2</v>
      </c>
      <c r="K51" s="62">
        <f t="shared" si="2"/>
        <v>255430</v>
      </c>
    </row>
    <row r="52" spans="1:11" ht="26.25" customHeight="1">
      <c r="A52" s="11" t="s">
        <v>72</v>
      </c>
      <c r="B52" s="35">
        <f>B39+B40</f>
        <v>574993940</v>
      </c>
      <c r="C52" s="35">
        <f>C39+C40</f>
        <v>421602973.24000007</v>
      </c>
      <c r="D52" s="35">
        <f>D39+D40</f>
        <v>633498870</v>
      </c>
      <c r="E52" s="35">
        <f>E39+E40</f>
        <v>451783810</v>
      </c>
      <c r="F52" s="35">
        <f>F39+F40</f>
        <v>508980085.52</v>
      </c>
      <c r="G52" s="42">
        <f t="shared" si="0"/>
        <v>-66013854.48000002</v>
      </c>
      <c r="H52" s="42">
        <f t="shared" si="6"/>
        <v>57196275.51999998</v>
      </c>
      <c r="I52" s="63">
        <f t="shared" si="5"/>
        <v>112.66009853695289</v>
      </c>
      <c r="J52" s="64">
        <f t="shared" si="1"/>
        <v>87377112.27999991</v>
      </c>
      <c r="K52" s="65">
        <f t="shared" si="2"/>
        <v>58504930</v>
      </c>
    </row>
    <row r="53" spans="1:11" ht="26.25" customHeight="1">
      <c r="A53" s="11" t="s">
        <v>32</v>
      </c>
      <c r="B53" s="35"/>
      <c r="C53" s="42"/>
      <c r="D53" s="42"/>
      <c r="E53" s="42"/>
      <c r="F53" s="41"/>
      <c r="G53" s="41"/>
      <c r="H53" s="41"/>
      <c r="I53" s="69"/>
      <c r="J53" s="66"/>
      <c r="K53" s="62"/>
    </row>
    <row r="54" spans="1:11" ht="27" customHeight="1">
      <c r="A54" s="15" t="s">
        <v>44</v>
      </c>
      <c r="B54" s="34">
        <v>10694070</v>
      </c>
      <c r="C54" s="41">
        <v>6830307.06</v>
      </c>
      <c r="D54" s="41">
        <v>10694070</v>
      </c>
      <c r="E54" s="41">
        <v>8020552.5</v>
      </c>
      <c r="F54" s="41">
        <v>7356813.5</v>
      </c>
      <c r="G54" s="41">
        <f aca="true" t="shared" si="8" ref="G54:G64">F54-B54</f>
        <v>-3337256.5</v>
      </c>
      <c r="H54" s="41">
        <f t="shared" si="6"/>
        <v>-663739</v>
      </c>
      <c r="I54" s="60">
        <f t="shared" si="5"/>
        <v>91.72452271835387</v>
      </c>
      <c r="J54" s="66">
        <f aca="true" t="shared" si="9" ref="J54:J64">F54-C54</f>
        <v>526506.4400000004</v>
      </c>
      <c r="K54" s="62">
        <f aca="true" t="shared" si="10" ref="K54:K64">D54-B54</f>
        <v>0</v>
      </c>
    </row>
    <row r="55" spans="1:11" ht="45" customHeight="1">
      <c r="A55" s="15" t="s">
        <v>33</v>
      </c>
      <c r="B55" s="34">
        <v>450900</v>
      </c>
      <c r="C55" s="41">
        <v>347296.98</v>
      </c>
      <c r="D55" s="41">
        <v>450900</v>
      </c>
      <c r="E55" s="41">
        <v>338100</v>
      </c>
      <c r="F55" s="41">
        <v>309164.77</v>
      </c>
      <c r="G55" s="41">
        <f t="shared" si="8"/>
        <v>-141735.22999999998</v>
      </c>
      <c r="H55" s="41">
        <f t="shared" si="6"/>
        <v>-28935.22999999998</v>
      </c>
      <c r="I55" s="60">
        <f t="shared" si="5"/>
        <v>91.44181307305531</v>
      </c>
      <c r="J55" s="66">
        <f t="shared" si="9"/>
        <v>-38132.20999999996</v>
      </c>
      <c r="K55" s="62">
        <f t="shared" si="10"/>
        <v>0</v>
      </c>
    </row>
    <row r="56" spans="1:11" ht="0.75" customHeight="1" hidden="1">
      <c r="A56" s="15" t="s">
        <v>45</v>
      </c>
      <c r="B56" s="34">
        <v>0</v>
      </c>
      <c r="C56" s="41">
        <v>0</v>
      </c>
      <c r="D56" s="41">
        <v>0</v>
      </c>
      <c r="E56" s="41">
        <v>0</v>
      </c>
      <c r="F56" s="41">
        <v>0</v>
      </c>
      <c r="G56" s="41">
        <f t="shared" si="8"/>
        <v>0</v>
      </c>
      <c r="H56" s="41">
        <f t="shared" si="6"/>
        <v>0</v>
      </c>
      <c r="I56" s="60">
        <f t="shared" si="5"/>
        <v>0</v>
      </c>
      <c r="J56" s="66">
        <f t="shared" si="9"/>
        <v>0</v>
      </c>
      <c r="K56" s="62">
        <f t="shared" si="10"/>
        <v>0</v>
      </c>
    </row>
    <row r="57" spans="1:11" ht="69" customHeight="1">
      <c r="A57" s="15" t="s">
        <v>34</v>
      </c>
      <c r="B57" s="34">
        <v>0</v>
      </c>
      <c r="C57" s="41">
        <v>22506.25</v>
      </c>
      <c r="D57" s="41">
        <v>0</v>
      </c>
      <c r="E57" s="41">
        <v>0</v>
      </c>
      <c r="F57" s="41">
        <v>0</v>
      </c>
      <c r="G57" s="41">
        <f t="shared" si="8"/>
        <v>0</v>
      </c>
      <c r="H57" s="41">
        <f t="shared" si="6"/>
        <v>0</v>
      </c>
      <c r="I57" s="60">
        <f t="shared" si="5"/>
        <v>0</v>
      </c>
      <c r="J57" s="66">
        <f t="shared" si="9"/>
        <v>-22506.25</v>
      </c>
      <c r="K57" s="62">
        <f t="shared" si="10"/>
        <v>0</v>
      </c>
    </row>
    <row r="58" spans="1:11" ht="26.25" customHeight="1">
      <c r="A58" s="16" t="s">
        <v>15</v>
      </c>
      <c r="B58" s="35">
        <f>B59+B60</f>
        <v>2100000</v>
      </c>
      <c r="C58" s="35">
        <f>C59+C60</f>
        <v>6080736.29</v>
      </c>
      <c r="D58" s="35">
        <f>D59+D60</f>
        <v>2100000</v>
      </c>
      <c r="E58" s="35">
        <f>E59+E60</f>
        <v>1575000</v>
      </c>
      <c r="F58" s="35">
        <f>F59+F60</f>
        <v>1306727.19</v>
      </c>
      <c r="G58" s="42">
        <f t="shared" si="8"/>
        <v>-793272.81</v>
      </c>
      <c r="H58" s="42">
        <f t="shared" si="6"/>
        <v>-268272.81000000006</v>
      </c>
      <c r="I58" s="63">
        <f t="shared" si="5"/>
        <v>82.96680571428571</v>
      </c>
      <c r="J58" s="64">
        <f t="shared" si="9"/>
        <v>-4774009.1</v>
      </c>
      <c r="K58" s="65">
        <f t="shared" si="10"/>
        <v>0</v>
      </c>
    </row>
    <row r="59" spans="1:11" ht="26.25" customHeight="1">
      <c r="A59" s="17" t="s">
        <v>47</v>
      </c>
      <c r="B59" s="31">
        <v>600000</v>
      </c>
      <c r="C59" s="41">
        <v>2279800</v>
      </c>
      <c r="D59" s="41">
        <v>600000</v>
      </c>
      <c r="E59" s="41">
        <v>450000</v>
      </c>
      <c r="F59" s="41">
        <v>707230.79</v>
      </c>
      <c r="G59" s="41">
        <f t="shared" si="8"/>
        <v>107230.79000000004</v>
      </c>
      <c r="H59" s="41">
        <f t="shared" si="6"/>
        <v>257230.79000000004</v>
      </c>
      <c r="I59" s="60">
        <f t="shared" si="5"/>
        <v>157.16239777777778</v>
      </c>
      <c r="J59" s="66">
        <f t="shared" si="9"/>
        <v>-1572569.21</v>
      </c>
      <c r="K59" s="62">
        <f t="shared" si="10"/>
        <v>0</v>
      </c>
    </row>
    <row r="60" spans="1:11" ht="22.5" customHeight="1">
      <c r="A60" s="17" t="s">
        <v>46</v>
      </c>
      <c r="B60" s="31">
        <v>1500000</v>
      </c>
      <c r="C60" s="41">
        <v>3800936.29</v>
      </c>
      <c r="D60" s="41">
        <v>1500000</v>
      </c>
      <c r="E60" s="41">
        <v>1125000</v>
      </c>
      <c r="F60" s="41">
        <v>599496.4</v>
      </c>
      <c r="G60" s="41">
        <f t="shared" si="8"/>
        <v>-900503.6</v>
      </c>
      <c r="H60" s="41">
        <f t="shared" si="6"/>
        <v>-525503.6</v>
      </c>
      <c r="I60" s="60">
        <f t="shared" si="5"/>
        <v>53.28856888888889</v>
      </c>
      <c r="J60" s="66">
        <f t="shared" si="9"/>
        <v>-3201439.89</v>
      </c>
      <c r="K60" s="62">
        <f t="shared" si="10"/>
        <v>0</v>
      </c>
    </row>
    <row r="61" spans="1:11" ht="26.25" customHeight="1" hidden="1">
      <c r="A61" s="17" t="s">
        <v>48</v>
      </c>
      <c r="B61" s="31">
        <v>0</v>
      </c>
      <c r="C61" s="41">
        <v>0</v>
      </c>
      <c r="D61" s="41">
        <v>0</v>
      </c>
      <c r="E61" s="41">
        <v>0</v>
      </c>
      <c r="F61" s="41">
        <v>0</v>
      </c>
      <c r="G61" s="41">
        <f t="shared" si="8"/>
        <v>0</v>
      </c>
      <c r="H61" s="41">
        <f t="shared" si="6"/>
        <v>0</v>
      </c>
      <c r="I61" s="60">
        <f t="shared" si="5"/>
        <v>0</v>
      </c>
      <c r="J61" s="66">
        <f t="shared" si="9"/>
        <v>0</v>
      </c>
      <c r="K61" s="70">
        <f t="shared" si="10"/>
        <v>0</v>
      </c>
    </row>
    <row r="62" spans="1:11" ht="26.25" customHeight="1" hidden="1">
      <c r="A62" s="17" t="s">
        <v>51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41">
        <f t="shared" si="8"/>
        <v>0</v>
      </c>
      <c r="H62" s="41">
        <f t="shared" si="6"/>
        <v>0</v>
      </c>
      <c r="I62" s="60">
        <f t="shared" si="5"/>
        <v>0</v>
      </c>
      <c r="J62" s="66">
        <f t="shared" si="9"/>
        <v>0</v>
      </c>
      <c r="K62" s="71">
        <f t="shared" si="10"/>
        <v>0</v>
      </c>
    </row>
    <row r="63" spans="1:11" ht="26.25" customHeight="1">
      <c r="A63" s="11" t="s">
        <v>2</v>
      </c>
      <c r="B63" s="35">
        <f>B54+B55+B56+B57+B58+B61+B62</f>
        <v>13244970</v>
      </c>
      <c r="C63" s="35">
        <f>C54+C55+C56+C57+C58+C61+C62</f>
        <v>13280846.579999998</v>
      </c>
      <c r="D63" s="35">
        <f>D54+D55+D56+D57+D58+D61+D62</f>
        <v>13244970</v>
      </c>
      <c r="E63" s="35">
        <f>E54+E55+E56+E57+E58+E61+E62</f>
        <v>9933652.5</v>
      </c>
      <c r="F63" s="35">
        <f>F54+F55+F56+F57+F58+F61+F62</f>
        <v>8972705.459999999</v>
      </c>
      <c r="G63" s="42">
        <f t="shared" si="8"/>
        <v>-4272264.540000001</v>
      </c>
      <c r="H63" s="42">
        <f t="shared" si="6"/>
        <v>-960947.040000001</v>
      </c>
      <c r="I63" s="63">
        <f t="shared" si="5"/>
        <v>90.32634733296739</v>
      </c>
      <c r="J63" s="64">
        <f t="shared" si="9"/>
        <v>-4308141.119999999</v>
      </c>
      <c r="K63" s="72">
        <f t="shared" si="10"/>
        <v>0</v>
      </c>
    </row>
    <row r="64" spans="1:11" ht="26.25" customHeight="1" thickBot="1">
      <c r="A64" s="14" t="s">
        <v>1</v>
      </c>
      <c r="B64" s="37">
        <f>B52+B63</f>
        <v>588238910</v>
      </c>
      <c r="C64" s="43">
        <f>C52+C63</f>
        <v>434883819.82000005</v>
      </c>
      <c r="D64" s="43">
        <f>D52+D63</f>
        <v>646743840</v>
      </c>
      <c r="E64" s="43">
        <f>E52+E63</f>
        <v>461717462.5</v>
      </c>
      <c r="F64" s="43">
        <f>F52+F63</f>
        <v>517952790.97999996</v>
      </c>
      <c r="G64" s="43">
        <f t="shared" si="8"/>
        <v>-70286119.02000004</v>
      </c>
      <c r="H64" s="43">
        <f t="shared" si="6"/>
        <v>56235328.47999996</v>
      </c>
      <c r="I64" s="73">
        <f t="shared" si="5"/>
        <v>112.17959749139874</v>
      </c>
      <c r="J64" s="74">
        <f t="shared" si="9"/>
        <v>83068971.1599999</v>
      </c>
      <c r="K64" s="75">
        <f t="shared" si="10"/>
        <v>58504930</v>
      </c>
    </row>
    <row r="65" spans="1:13" ht="30.75" customHeight="1">
      <c r="A65" s="6"/>
      <c r="B65" s="6"/>
      <c r="C65" s="6"/>
      <c r="D65" s="6"/>
      <c r="E65" s="6"/>
      <c r="F65" s="6"/>
      <c r="G65" s="6"/>
      <c r="H65" s="7"/>
      <c r="I65" s="7"/>
      <c r="J65" s="7"/>
      <c r="K65" s="6"/>
      <c r="L65" s="6"/>
      <c r="M65" s="6"/>
    </row>
    <row r="66" spans="1:13" ht="24" customHeight="1">
      <c r="A66" s="25" t="s">
        <v>74</v>
      </c>
      <c r="B66" s="25"/>
      <c r="C66" s="25"/>
      <c r="D66" s="25"/>
      <c r="E66" s="25"/>
      <c r="F66" s="25"/>
      <c r="G66" s="25"/>
      <c r="H66" s="81" t="s">
        <v>71</v>
      </c>
      <c r="I66" s="81"/>
      <c r="J66" s="81"/>
      <c r="K66" s="81"/>
      <c r="L66" s="6"/>
      <c r="M66" s="6"/>
    </row>
    <row r="67" ht="16.5" customHeight="1"/>
    <row r="68" ht="22.5" customHeight="1"/>
    <row r="69" ht="16.5" customHeight="1"/>
    <row r="70" ht="27" customHeight="1" hidden="1"/>
    <row r="77" spans="15:16" ht="12.75">
      <c r="O77" s="4"/>
      <c r="P77" s="4"/>
    </row>
  </sheetData>
  <sheetProtection/>
  <mergeCells count="5">
    <mergeCell ref="H66:K66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2022-10-03T11:31:34Z</cp:lastPrinted>
  <dcterms:created xsi:type="dcterms:W3CDTF">2001-12-13T10:05:27Z</dcterms:created>
  <dcterms:modified xsi:type="dcterms:W3CDTF">2022-10-12T12:16:48Z</dcterms:modified>
  <cp:category/>
  <cp:version/>
  <cp:contentType/>
  <cp:contentStatus/>
</cp:coreProperties>
</file>