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'Лист3'!$A$1:$K$67</definedName>
  </definedNames>
  <calcPr fullCalcOnLoad="1"/>
</workbook>
</file>

<file path=xl/sharedStrings.xml><?xml version="1.0" encoding="utf-8"?>
<sst xmlns="http://schemas.openxmlformats.org/spreadsheetml/2006/main" count="98" uniqueCount="88">
  <si>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</si>
  <si>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</si>
  <si>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</si>
  <si>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</si>
  <si>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</si>
  <si>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</si>
  <si>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</si>
  <si>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</si>
  <si>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</si>
  <si>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</si>
  <si>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</si>
  <si>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</si>
  <si>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</si>
  <si>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</si>
  <si>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</si>
  <si>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</si>
  <si>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</si>
  <si>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</si>
  <si>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</si>
  <si>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</si>
  <si>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</si>
  <si>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</si>
  <si>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</si>
  <si>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</si>
  <si>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</si>
  <si>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</si>
  <si>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</si>
  <si>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</si>
  <si>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</si>
  <si>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</si>
  <si>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</si>
  <si>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</si>
  <si>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</si>
  <si>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</si>
  <si>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</si>
  <si>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</si>
  <si>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</si>
  <si>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</si>
  <si>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</si>
  <si>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</si>
  <si>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</si>
  <si>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</si>
  <si>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</si>
  <si>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</si>
  <si>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</si>
  <si>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</si>
  <si>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</si>
  <si>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</si>
  <si>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</si>
  <si>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</si>
  <si>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</si>
  <si>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</si>
  <si>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</si>
  <si>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</si>
  <si>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</si>
  <si>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</si>
  <si>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</si>
  <si>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</si>
  <si>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</si>
  <si>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</si>
  <si>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</si>
  <si>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</si>
  <si>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</si>
  <si>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</si>
  <si>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</si>
  <si>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</si>
  <si>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</si>
  <si>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</si>
  <si>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</si>
  <si>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</si>
  <si>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</si>
  <si>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</si>
  <si>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</si>
  <si>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</si>
  <si>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</si>
  <si>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рік</t>
  </si>
  <si>
    <t>2022 року</t>
  </si>
  <si>
    <t>періоду 2021р.</t>
  </si>
  <si>
    <t>в 2022р.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</si>
  <si>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</si>
  <si>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r>
      <t>2021 року в</t>
    </r>
    <r>
      <rPr>
        <sz val="16"/>
        <rFont val="Arial Cyr"/>
        <family val="0"/>
      </rPr>
      <t xml:space="preserve"> умовах 2022р</t>
    </r>
  </si>
  <si>
    <t xml:space="preserve">    -Акцизний податок з реалізації суб`єктами господарювання роздрібної торгівлі підакцизних товарів (крім тих, що оподатковуються згідно з пп. 213.1.14 п.213.1 ст.213 ПКУ)</t>
  </si>
  <si>
    <t xml:space="preserve">   -Акцизний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пп. 213.1.14 п.213.1 ст.213 ПКУ)</t>
  </si>
  <si>
    <t xml:space="preserve">      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</si>
  <si>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       на розвиток мережі центрів надання адміністративних послуг</t>
  </si>
  <si>
    <t xml:space="preserve">   -Частина чистого прибутку (доходу) комунальних унітарних підприємств та їх об`єднань, що вилучається до відповідного місцевого бюджету</t>
  </si>
  <si>
    <t>за 11 місяців</t>
  </si>
  <si>
    <t>Інформація про виконання доходної частини бюджету  Ніжинської міської територіальної громади за 11 місяців 2022 року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</si>
</sst>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0.00"/>
    <numFmt numFmtId="196" formatCode="#,##0.0"/>
    <numFmt numFmtId="197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9" fontId="6" fillId="0" borderId="21" xfId="0" applyNumberFormat="1" applyFont="1" applyFill="1" applyBorder="1" applyAlignment="1">
      <alignment/>
    </xf>
    <xf numFmtId="189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189" fontId="6" fillId="0" borderId="24" xfId="0" applyNumberFormat="1" applyFont="1" applyFill="1" applyBorder="1" applyAlignment="1">
      <alignment/>
    </xf>
    <xf numFmtId="189" fontId="6" fillId="0" borderId="25" xfId="0" applyNumberFormat="1" applyFont="1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31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189" fontId="5" fillId="0" borderId="25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196" fontId="10" fillId="0" borderId="22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196" fontId="12" fillId="0" borderId="22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3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96" fontId="10" fillId="0" borderId="1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196" fontId="12" fillId="0" borderId="23" xfId="0" applyNumberFormat="1" applyFont="1" applyFill="1" applyBorder="1" applyAlignment="1">
      <alignment horizontal="right"/>
    </xf>
    <xf numFmtId="3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/>
    </xf>
    <xf numFmtId="3" fontId="10" fillId="33" borderId="22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vertical="top" wrapText="1"/>
    </xf>
    <xf numFmtId="0" fontId="6" fillId="0" borderId="3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1.25390625" style="0" customWidth="1"/>
    <col min="8" max="8" width="20.375" style="0" customWidth="1"/>
    <col min="9" max="9" width="15.00390625" style="0" customWidth="1"/>
    <col min="10" max="10" width="21.875" style="0" customWidth="1"/>
    <col min="11" max="11" width="20.1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1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"/>
      <c r="L1" s="9"/>
      <c r="M1" s="9"/>
      <c r="N1" s="9"/>
    </row>
    <row r="2" spans="1:14" ht="32.25" customHeight="1">
      <c r="A2" s="92" t="s">
        <v>87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10"/>
      <c r="M2" s="10"/>
      <c r="N2" s="10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2"/>
      <c r="B4" s="26" t="s">
        <v>8</v>
      </c>
      <c r="C4" s="26" t="s">
        <v>30</v>
      </c>
      <c r="D4" s="26" t="s">
        <v>8</v>
      </c>
      <c r="E4" s="26" t="s">
        <v>8</v>
      </c>
      <c r="F4" s="78" t="s">
        <v>7</v>
      </c>
      <c r="G4" s="47" t="s">
        <v>31</v>
      </c>
      <c r="H4" s="85" t="s">
        <v>57</v>
      </c>
      <c r="I4" s="86"/>
      <c r="J4" s="48" t="s">
        <v>31</v>
      </c>
      <c r="K4" s="49" t="s">
        <v>37</v>
      </c>
    </row>
    <row r="5" spans="1:11" ht="21.75" customHeight="1">
      <c r="A5" s="83"/>
      <c r="B5" s="27" t="s">
        <v>6</v>
      </c>
      <c r="C5" s="27" t="s">
        <v>17</v>
      </c>
      <c r="D5" s="27" t="s">
        <v>6</v>
      </c>
      <c r="E5" s="27" t="s">
        <v>6</v>
      </c>
      <c r="F5" s="79" t="s">
        <v>17</v>
      </c>
      <c r="G5" s="50" t="s">
        <v>43</v>
      </c>
      <c r="H5" s="87"/>
      <c r="I5" s="88"/>
      <c r="J5" s="52" t="s">
        <v>18</v>
      </c>
      <c r="K5" s="53" t="s">
        <v>38</v>
      </c>
    </row>
    <row r="6" spans="1:11" ht="22.5" customHeight="1">
      <c r="A6" s="83"/>
      <c r="B6" s="27" t="s">
        <v>75</v>
      </c>
      <c r="C6" s="38" t="s">
        <v>86</v>
      </c>
      <c r="D6" s="27" t="s">
        <v>75</v>
      </c>
      <c r="E6" s="27" t="s">
        <v>86</v>
      </c>
      <c r="F6" s="79" t="s">
        <v>86</v>
      </c>
      <c r="G6" s="50" t="s">
        <v>41</v>
      </c>
      <c r="H6" s="89"/>
      <c r="I6" s="90"/>
      <c r="J6" s="52" t="s">
        <v>29</v>
      </c>
      <c r="K6" s="53" t="s">
        <v>78</v>
      </c>
    </row>
    <row r="7" spans="1:11" ht="54" customHeight="1">
      <c r="A7" s="84"/>
      <c r="B7" s="28" t="s">
        <v>40</v>
      </c>
      <c r="C7" s="38" t="s">
        <v>80</v>
      </c>
      <c r="D7" s="28" t="s">
        <v>21</v>
      </c>
      <c r="E7" s="28" t="s">
        <v>76</v>
      </c>
      <c r="F7" s="80" t="s">
        <v>76</v>
      </c>
      <c r="G7" s="54" t="s">
        <v>42</v>
      </c>
      <c r="H7" s="55" t="s">
        <v>58</v>
      </c>
      <c r="I7" s="56" t="s">
        <v>55</v>
      </c>
      <c r="J7" s="51" t="s">
        <v>77</v>
      </c>
      <c r="K7" s="53" t="s">
        <v>39</v>
      </c>
    </row>
    <row r="8" spans="1:11" ht="26.25" customHeight="1">
      <c r="A8" s="12" t="s">
        <v>10</v>
      </c>
      <c r="B8" s="29"/>
      <c r="C8" s="39"/>
      <c r="D8" s="39"/>
      <c r="E8" s="45"/>
      <c r="F8" s="45"/>
      <c r="G8" s="45"/>
      <c r="H8" s="39"/>
      <c r="I8" s="45"/>
      <c r="J8" s="45"/>
      <c r="K8" s="57"/>
    </row>
    <row r="9" spans="1:11" ht="26.25" customHeight="1">
      <c r="A9" s="13" t="s">
        <v>9</v>
      </c>
      <c r="B9" s="30"/>
      <c r="C9" s="40"/>
      <c r="D9" s="40"/>
      <c r="E9" s="46"/>
      <c r="F9" s="46"/>
      <c r="G9" s="46"/>
      <c r="H9" s="40"/>
      <c r="I9" s="46"/>
      <c r="J9" s="58"/>
      <c r="K9" s="59"/>
    </row>
    <row r="10" spans="1:11" ht="26.25" customHeight="1">
      <c r="A10" s="17" t="s">
        <v>69</v>
      </c>
      <c r="B10" s="31">
        <v>295637700</v>
      </c>
      <c r="C10" s="41">
        <v>219375419.78</v>
      </c>
      <c r="D10" s="41">
        <v>365984060</v>
      </c>
      <c r="E10" s="41">
        <v>289596100</v>
      </c>
      <c r="F10" s="41">
        <v>355740980.83</v>
      </c>
      <c r="G10" s="41">
        <f aca="true" t="shared" si="0" ref="G10:G53">F10-B10</f>
        <v>60103280.82999998</v>
      </c>
      <c r="H10" s="41">
        <f>F10-E10</f>
        <v>66144880.82999998</v>
      </c>
      <c r="I10" s="60">
        <f>IF(E10=0,0,F10/E10*100)</f>
        <v>122.84039074766544</v>
      </c>
      <c r="J10" s="61">
        <f aca="true" t="shared" si="1" ref="J10:J53">F10-C10</f>
        <v>136365561.04999998</v>
      </c>
      <c r="K10" s="62">
        <f aca="true" t="shared" si="2" ref="K10:K53">D10-B10</f>
        <v>70346360</v>
      </c>
    </row>
    <row r="11" spans="1:11" ht="26.25" customHeight="1">
      <c r="A11" s="17" t="s">
        <v>5</v>
      </c>
      <c r="B11" s="31">
        <v>538000</v>
      </c>
      <c r="C11" s="41">
        <v>259368.88</v>
      </c>
      <c r="D11" s="41">
        <v>538000</v>
      </c>
      <c r="E11" s="41">
        <v>493200</v>
      </c>
      <c r="F11" s="41">
        <v>256987.32</v>
      </c>
      <c r="G11" s="41">
        <f t="shared" si="0"/>
        <v>-281012.68</v>
      </c>
      <c r="H11" s="41">
        <f aca="true" t="shared" si="3" ref="H11:H39">F11-E11</f>
        <v>-236212.68</v>
      </c>
      <c r="I11" s="60">
        <f aca="true" t="shared" si="4" ref="I11:I31">IF(E11=0,0,F11/E11*100)</f>
        <v>52.10610705596107</v>
      </c>
      <c r="J11" s="61">
        <f t="shared" si="1"/>
        <v>-2381.5599999999977</v>
      </c>
      <c r="K11" s="62">
        <f t="shared" si="2"/>
        <v>0</v>
      </c>
    </row>
    <row r="12" spans="1:11" ht="91.5" customHeight="1">
      <c r="A12" s="20" t="s">
        <v>49</v>
      </c>
      <c r="B12" s="32">
        <v>2600</v>
      </c>
      <c r="C12" s="41">
        <v>601.74</v>
      </c>
      <c r="D12" s="41">
        <v>2600</v>
      </c>
      <c r="E12" s="41">
        <v>2300</v>
      </c>
      <c r="F12" s="41">
        <v>2206.64</v>
      </c>
      <c r="G12" s="41">
        <f t="shared" si="0"/>
        <v>-393.3600000000001</v>
      </c>
      <c r="H12" s="41">
        <f t="shared" si="3"/>
        <v>-93.36000000000013</v>
      </c>
      <c r="I12" s="60">
        <f t="shared" si="4"/>
        <v>95.94086956521738</v>
      </c>
      <c r="J12" s="61">
        <f t="shared" si="1"/>
        <v>1604.8999999999999</v>
      </c>
      <c r="K12" s="62">
        <f t="shared" si="2"/>
        <v>0</v>
      </c>
    </row>
    <row r="13" spans="1:11" ht="68.25" customHeight="1">
      <c r="A13" s="20" t="s">
        <v>64</v>
      </c>
      <c r="B13" s="32">
        <v>63600</v>
      </c>
      <c r="C13" s="41">
        <v>87107.92</v>
      </c>
      <c r="D13" s="41">
        <v>63600</v>
      </c>
      <c r="E13" s="41">
        <v>58300</v>
      </c>
      <c r="F13" s="41">
        <v>72568.68</v>
      </c>
      <c r="G13" s="41">
        <f t="shared" si="0"/>
        <v>8968.679999999993</v>
      </c>
      <c r="H13" s="41">
        <f t="shared" si="3"/>
        <v>14268.679999999993</v>
      </c>
      <c r="I13" s="60">
        <f t="shared" si="4"/>
        <v>124.47457975986276</v>
      </c>
      <c r="J13" s="61">
        <f t="shared" si="1"/>
        <v>-14539.240000000005</v>
      </c>
      <c r="K13" s="62">
        <f t="shared" si="2"/>
        <v>0</v>
      </c>
    </row>
    <row r="14" spans="1:11" ht="48" customHeight="1">
      <c r="A14" s="20" t="s">
        <v>35</v>
      </c>
      <c r="B14" s="32">
        <v>3495900</v>
      </c>
      <c r="C14" s="41">
        <v>3443004.67</v>
      </c>
      <c r="D14" s="41">
        <v>3495900</v>
      </c>
      <c r="E14" s="41">
        <v>3204600</v>
      </c>
      <c r="F14" s="41">
        <v>604657.65</v>
      </c>
      <c r="G14" s="41">
        <f t="shared" si="0"/>
        <v>-2891242.35</v>
      </c>
      <c r="H14" s="41">
        <f t="shared" si="3"/>
        <v>-2599942.35</v>
      </c>
      <c r="I14" s="60">
        <f t="shared" si="4"/>
        <v>18.86842819696686</v>
      </c>
      <c r="J14" s="61">
        <f t="shared" si="1"/>
        <v>-2838347.02</v>
      </c>
      <c r="K14" s="62">
        <f t="shared" si="2"/>
        <v>0</v>
      </c>
    </row>
    <row r="15" spans="1:11" ht="48" customHeight="1">
      <c r="A15" s="20" t="s">
        <v>36</v>
      </c>
      <c r="B15" s="32">
        <v>11872900</v>
      </c>
      <c r="C15" s="41">
        <v>11381683.16</v>
      </c>
      <c r="D15" s="41">
        <v>11872900</v>
      </c>
      <c r="E15" s="41">
        <v>10883500</v>
      </c>
      <c r="F15" s="41">
        <v>3392755.96</v>
      </c>
      <c r="G15" s="41">
        <f t="shared" si="0"/>
        <v>-8480144.04</v>
      </c>
      <c r="H15" s="41">
        <f t="shared" si="3"/>
        <v>-7490744.04</v>
      </c>
      <c r="I15" s="60">
        <f t="shared" si="4"/>
        <v>31.1733905453209</v>
      </c>
      <c r="J15" s="61">
        <f t="shared" si="1"/>
        <v>-7988927.2</v>
      </c>
      <c r="K15" s="62">
        <f t="shared" si="2"/>
        <v>0</v>
      </c>
    </row>
    <row r="16" spans="1:11" ht="117.75" customHeight="1">
      <c r="A16" s="77" t="s">
        <v>82</v>
      </c>
      <c r="B16" s="33"/>
      <c r="C16" s="41"/>
      <c r="D16" s="41"/>
      <c r="E16" s="41"/>
      <c r="F16" s="41">
        <v>3311778.87</v>
      </c>
      <c r="G16" s="41">
        <f>F16-B16</f>
        <v>3311778.87</v>
      </c>
      <c r="H16" s="41">
        <f>F16-E16</f>
        <v>3311778.87</v>
      </c>
      <c r="I16" s="60">
        <f>IF(E16=0,0,F16/E16*100)</f>
        <v>0</v>
      </c>
      <c r="J16" s="61">
        <f>F16-C16</f>
        <v>3311778.87</v>
      </c>
      <c r="K16" s="62">
        <f>D16-B16</f>
        <v>0</v>
      </c>
    </row>
    <row r="17" spans="1:11" ht="98.25" customHeight="1">
      <c r="A17" s="22" t="s">
        <v>81</v>
      </c>
      <c r="B17" s="33">
        <v>12962300</v>
      </c>
      <c r="C17" s="41">
        <v>11209974.16</v>
      </c>
      <c r="D17" s="41">
        <v>12962300</v>
      </c>
      <c r="E17" s="41">
        <v>11882100</v>
      </c>
      <c r="F17" s="41">
        <v>10588006.62</v>
      </c>
      <c r="G17" s="41">
        <f t="shared" si="0"/>
        <v>-2374293.380000001</v>
      </c>
      <c r="H17" s="41">
        <f t="shared" si="3"/>
        <v>-1294093.3800000008</v>
      </c>
      <c r="I17" s="60">
        <f t="shared" si="4"/>
        <v>89.1088832782084</v>
      </c>
      <c r="J17" s="61">
        <f t="shared" si="1"/>
        <v>-621967.540000001</v>
      </c>
      <c r="K17" s="62">
        <f t="shared" si="2"/>
        <v>0</v>
      </c>
    </row>
    <row r="18" spans="1:11" ht="69.75" customHeight="1">
      <c r="A18" s="22" t="s">
        <v>85</v>
      </c>
      <c r="B18" s="33">
        <v>0</v>
      </c>
      <c r="C18" s="41">
        <v>0</v>
      </c>
      <c r="D18" s="41">
        <v>0</v>
      </c>
      <c r="E18" s="41">
        <v>0</v>
      </c>
      <c r="F18" s="41">
        <v>340</v>
      </c>
      <c r="G18" s="41">
        <f>F18-B18</f>
        <v>340</v>
      </c>
      <c r="H18" s="41">
        <f>F18-E18</f>
        <v>340</v>
      </c>
      <c r="I18" s="60">
        <f>IF(E18=0,0,F18/E18*100)</f>
        <v>0</v>
      </c>
      <c r="J18" s="61">
        <f>F18-C18</f>
        <v>340</v>
      </c>
      <c r="K18" s="62">
        <f>D18-B18</f>
        <v>0</v>
      </c>
    </row>
    <row r="19" spans="1:11" ht="45.75" customHeight="1">
      <c r="A19" s="23" t="s">
        <v>28</v>
      </c>
      <c r="B19" s="33">
        <v>0</v>
      </c>
      <c r="C19" s="41">
        <v>2062158.02</v>
      </c>
      <c r="D19" s="41">
        <v>226000</v>
      </c>
      <c r="E19" s="41">
        <v>226000</v>
      </c>
      <c r="F19" s="41">
        <v>285995.63</v>
      </c>
      <c r="G19" s="41">
        <f t="shared" si="0"/>
        <v>285995.63</v>
      </c>
      <c r="H19" s="41">
        <f t="shared" si="3"/>
        <v>59995.630000000005</v>
      </c>
      <c r="I19" s="60">
        <f t="shared" si="4"/>
        <v>126.54673893805311</v>
      </c>
      <c r="J19" s="61">
        <f t="shared" si="1"/>
        <v>-1776162.3900000001</v>
      </c>
      <c r="K19" s="62">
        <f t="shared" si="2"/>
        <v>226000</v>
      </c>
    </row>
    <row r="20" spans="1:11" ht="71.25" customHeight="1">
      <c r="A20" s="23" t="s">
        <v>68</v>
      </c>
      <c r="B20" s="33">
        <v>0</v>
      </c>
      <c r="C20" s="41">
        <v>2594</v>
      </c>
      <c r="D20" s="41">
        <v>0</v>
      </c>
      <c r="E20" s="41">
        <v>0</v>
      </c>
      <c r="F20" s="41">
        <v>1785.8</v>
      </c>
      <c r="G20" s="41">
        <f t="shared" si="0"/>
        <v>1785.8</v>
      </c>
      <c r="H20" s="41">
        <f t="shared" si="3"/>
        <v>1785.8</v>
      </c>
      <c r="I20" s="60">
        <f t="shared" si="4"/>
        <v>0</v>
      </c>
      <c r="J20" s="61">
        <f t="shared" si="1"/>
        <v>-808.2</v>
      </c>
      <c r="K20" s="62">
        <f t="shared" si="2"/>
        <v>0</v>
      </c>
    </row>
    <row r="21" spans="1:11" ht="27" customHeight="1">
      <c r="A21" s="17" t="s">
        <v>14</v>
      </c>
      <c r="B21" s="31">
        <v>179600</v>
      </c>
      <c r="C21" s="41">
        <v>454098.1</v>
      </c>
      <c r="D21" s="41">
        <v>179600</v>
      </c>
      <c r="E21" s="41">
        <v>164600</v>
      </c>
      <c r="F21" s="41">
        <v>498313.81</v>
      </c>
      <c r="G21" s="41">
        <f t="shared" si="0"/>
        <v>318713.81</v>
      </c>
      <c r="H21" s="41">
        <f t="shared" si="3"/>
        <v>333713.81</v>
      </c>
      <c r="I21" s="60">
        <f t="shared" si="4"/>
        <v>302.742290400972</v>
      </c>
      <c r="J21" s="61">
        <f t="shared" si="1"/>
        <v>44215.71000000002</v>
      </c>
      <c r="K21" s="62">
        <f t="shared" si="2"/>
        <v>0</v>
      </c>
    </row>
    <row r="22" spans="1:11" ht="69" customHeight="1">
      <c r="A22" s="15" t="s">
        <v>50</v>
      </c>
      <c r="B22" s="31">
        <v>0</v>
      </c>
      <c r="C22" s="41">
        <v>78006.77</v>
      </c>
      <c r="D22" s="41">
        <v>0</v>
      </c>
      <c r="E22" s="41">
        <v>0</v>
      </c>
      <c r="F22" s="41">
        <v>103067.27</v>
      </c>
      <c r="G22" s="41">
        <f t="shared" si="0"/>
        <v>103067.27</v>
      </c>
      <c r="H22" s="41">
        <f t="shared" si="3"/>
        <v>103067.27</v>
      </c>
      <c r="I22" s="60">
        <f t="shared" si="4"/>
        <v>0</v>
      </c>
      <c r="J22" s="61">
        <f t="shared" si="1"/>
        <v>25060.5</v>
      </c>
      <c r="K22" s="62">
        <f t="shared" si="2"/>
        <v>0</v>
      </c>
    </row>
    <row r="23" spans="1:11" ht="50.25" customHeight="1">
      <c r="A23" s="20" t="s">
        <v>19</v>
      </c>
      <c r="B23" s="33">
        <v>171800</v>
      </c>
      <c r="C23" s="41">
        <v>144541</v>
      </c>
      <c r="D23" s="41">
        <v>171800</v>
      </c>
      <c r="E23" s="41">
        <v>157500</v>
      </c>
      <c r="F23" s="41">
        <v>70500</v>
      </c>
      <c r="G23" s="41">
        <f t="shared" si="0"/>
        <v>-101300</v>
      </c>
      <c r="H23" s="41">
        <f t="shared" si="3"/>
        <v>-87000</v>
      </c>
      <c r="I23" s="60">
        <f t="shared" si="4"/>
        <v>44.761904761904766</v>
      </c>
      <c r="J23" s="61">
        <f t="shared" si="1"/>
        <v>-74041</v>
      </c>
      <c r="K23" s="62">
        <f t="shared" si="2"/>
        <v>0</v>
      </c>
    </row>
    <row r="24" spans="1:12" ht="25.5" customHeight="1">
      <c r="A24" s="15" t="s">
        <v>12</v>
      </c>
      <c r="B24" s="31">
        <v>2806600</v>
      </c>
      <c r="C24" s="41">
        <v>2847059.78</v>
      </c>
      <c r="D24" s="41">
        <v>2806600</v>
      </c>
      <c r="E24" s="41">
        <v>2572800</v>
      </c>
      <c r="F24" s="41">
        <v>2938905.65</v>
      </c>
      <c r="G24" s="41">
        <f t="shared" si="0"/>
        <v>132305.6499999999</v>
      </c>
      <c r="H24" s="41">
        <f t="shared" si="3"/>
        <v>366105.6499999999</v>
      </c>
      <c r="I24" s="60">
        <f t="shared" si="4"/>
        <v>114.2298526896766</v>
      </c>
      <c r="J24" s="61">
        <f t="shared" si="1"/>
        <v>91845.87000000011</v>
      </c>
      <c r="K24" s="62">
        <f t="shared" si="2"/>
        <v>0</v>
      </c>
      <c r="L24" s="5"/>
    </row>
    <row r="25" spans="1:11" ht="48" customHeight="1">
      <c r="A25" s="15" t="s">
        <v>20</v>
      </c>
      <c r="B25" s="34">
        <v>409800</v>
      </c>
      <c r="C25" s="41">
        <v>441217.29</v>
      </c>
      <c r="D25" s="41">
        <v>409800</v>
      </c>
      <c r="E25" s="41">
        <v>375600</v>
      </c>
      <c r="F25" s="41">
        <v>94506</v>
      </c>
      <c r="G25" s="41">
        <f t="shared" si="0"/>
        <v>-315294</v>
      </c>
      <c r="H25" s="41">
        <f t="shared" si="3"/>
        <v>-281094</v>
      </c>
      <c r="I25" s="60">
        <f t="shared" si="4"/>
        <v>25.161341853035147</v>
      </c>
      <c r="J25" s="61">
        <f t="shared" si="1"/>
        <v>-346711.29</v>
      </c>
      <c r="K25" s="62">
        <f t="shared" si="2"/>
        <v>0</v>
      </c>
    </row>
    <row r="26" spans="1:11" ht="121.5" customHeight="1">
      <c r="A26" s="24" t="s">
        <v>67</v>
      </c>
      <c r="B26" s="34">
        <v>0</v>
      </c>
      <c r="C26" s="41">
        <v>4550</v>
      </c>
      <c r="D26" s="41">
        <v>0</v>
      </c>
      <c r="E26" s="41">
        <v>0</v>
      </c>
      <c r="F26" s="41">
        <v>3720</v>
      </c>
      <c r="G26" s="41">
        <f t="shared" si="0"/>
        <v>3720</v>
      </c>
      <c r="H26" s="41">
        <f t="shared" si="3"/>
        <v>3720</v>
      </c>
      <c r="I26" s="60">
        <f t="shared" si="4"/>
        <v>0</v>
      </c>
      <c r="J26" s="61">
        <f t="shared" si="1"/>
        <v>-830</v>
      </c>
      <c r="K26" s="62">
        <f t="shared" si="2"/>
        <v>0</v>
      </c>
    </row>
    <row r="27" spans="1:13" ht="68.25" customHeight="1">
      <c r="A27" s="15" t="s">
        <v>56</v>
      </c>
      <c r="B27" s="31">
        <v>1500000</v>
      </c>
      <c r="C27" s="41">
        <v>2020364.32</v>
      </c>
      <c r="D27" s="41">
        <v>1625000</v>
      </c>
      <c r="E27" s="41">
        <v>1500000</v>
      </c>
      <c r="F27" s="41">
        <v>2154476.73</v>
      </c>
      <c r="G27" s="41">
        <f t="shared" si="0"/>
        <v>654476.73</v>
      </c>
      <c r="H27" s="41">
        <f t="shared" si="3"/>
        <v>654476.73</v>
      </c>
      <c r="I27" s="60">
        <f t="shared" si="4"/>
        <v>143.631782</v>
      </c>
      <c r="J27" s="61">
        <f t="shared" si="1"/>
        <v>134112.40999999992</v>
      </c>
      <c r="K27" s="62">
        <f t="shared" si="2"/>
        <v>125000</v>
      </c>
      <c r="L27" s="5"/>
      <c r="M27" s="5"/>
    </row>
    <row r="28" spans="1:13" ht="26.25" customHeight="1">
      <c r="A28" s="19" t="s">
        <v>11</v>
      </c>
      <c r="B28" s="32">
        <v>73600</v>
      </c>
      <c r="C28" s="41">
        <v>68383.64</v>
      </c>
      <c r="D28" s="41">
        <v>73600</v>
      </c>
      <c r="E28" s="41">
        <v>67500</v>
      </c>
      <c r="F28" s="41">
        <v>33952.75</v>
      </c>
      <c r="G28" s="41">
        <f t="shared" si="0"/>
        <v>-39647.25</v>
      </c>
      <c r="H28" s="41">
        <f t="shared" si="3"/>
        <v>-33547.25</v>
      </c>
      <c r="I28" s="60">
        <f t="shared" si="4"/>
        <v>50.30037037037037</v>
      </c>
      <c r="J28" s="61">
        <f t="shared" si="1"/>
        <v>-34430.89</v>
      </c>
      <c r="K28" s="62">
        <f t="shared" si="2"/>
        <v>0</v>
      </c>
      <c r="L28" s="5"/>
      <c r="M28" s="5"/>
    </row>
    <row r="29" spans="1:13" ht="26.25" customHeight="1">
      <c r="A29" s="17" t="s">
        <v>3</v>
      </c>
      <c r="B29" s="31">
        <v>1467500</v>
      </c>
      <c r="C29" s="41">
        <v>1674019.82</v>
      </c>
      <c r="D29" s="41">
        <v>1467500</v>
      </c>
      <c r="E29" s="41">
        <v>1345200</v>
      </c>
      <c r="F29" s="41">
        <v>2038145.68</v>
      </c>
      <c r="G29" s="41">
        <f t="shared" si="0"/>
        <v>570645.6799999999</v>
      </c>
      <c r="H29" s="41">
        <f t="shared" si="3"/>
        <v>692945.6799999999</v>
      </c>
      <c r="I29" s="60">
        <f t="shared" si="4"/>
        <v>151.51246506095748</v>
      </c>
      <c r="J29" s="61">
        <f t="shared" si="1"/>
        <v>364125.85999999987</v>
      </c>
      <c r="K29" s="62">
        <f t="shared" si="2"/>
        <v>0</v>
      </c>
      <c r="L29" s="5"/>
      <c r="M29" s="5"/>
    </row>
    <row r="30" spans="1:13" ht="121.5" customHeight="1">
      <c r="A30" s="44" t="s">
        <v>79</v>
      </c>
      <c r="B30" s="31">
        <v>0</v>
      </c>
      <c r="C30" s="41">
        <v>635315.39</v>
      </c>
      <c r="D30" s="41">
        <v>235000</v>
      </c>
      <c r="E30" s="41">
        <v>235000</v>
      </c>
      <c r="F30" s="41">
        <v>277146.78</v>
      </c>
      <c r="G30" s="41">
        <f t="shared" si="0"/>
        <v>277146.78</v>
      </c>
      <c r="H30" s="41">
        <f t="shared" si="3"/>
        <v>42146.78000000003</v>
      </c>
      <c r="I30" s="60">
        <f t="shared" si="4"/>
        <v>117.93480000000001</v>
      </c>
      <c r="J30" s="61">
        <f t="shared" si="1"/>
        <v>-358168.61</v>
      </c>
      <c r="K30" s="62">
        <f t="shared" si="2"/>
        <v>235000</v>
      </c>
      <c r="L30" s="5"/>
      <c r="M30" s="5"/>
    </row>
    <row r="31" spans="1:13" ht="0.75" customHeight="1" hidden="1">
      <c r="A31" s="17" t="s">
        <v>4</v>
      </c>
      <c r="B31" s="31">
        <v>0</v>
      </c>
      <c r="C31" s="76">
        <v>0</v>
      </c>
      <c r="D31" s="41">
        <v>0</v>
      </c>
      <c r="E31" s="41">
        <v>0</v>
      </c>
      <c r="F31" s="41">
        <v>0</v>
      </c>
      <c r="G31" s="41">
        <f t="shared" si="0"/>
        <v>0</v>
      </c>
      <c r="H31" s="41">
        <f t="shared" si="3"/>
        <v>0</v>
      </c>
      <c r="I31" s="60">
        <f t="shared" si="4"/>
        <v>0</v>
      </c>
      <c r="J31" s="61">
        <f t="shared" si="1"/>
        <v>0</v>
      </c>
      <c r="K31" s="62">
        <f t="shared" si="2"/>
        <v>0</v>
      </c>
      <c r="L31" s="5"/>
      <c r="M31" s="5"/>
    </row>
    <row r="32" spans="1:13" ht="24.75" customHeight="1">
      <c r="A32" s="11" t="s">
        <v>16</v>
      </c>
      <c r="B32" s="35">
        <f>B33+B37+B38+B39</f>
        <v>107881200</v>
      </c>
      <c r="C32" s="35">
        <f>C33+C37+C38+C39</f>
        <v>140184478</v>
      </c>
      <c r="D32" s="35">
        <f>D33+D37+D38+D39</f>
        <v>126969650</v>
      </c>
      <c r="E32" s="35">
        <f>E33+E37+E38+E39</f>
        <v>105390550</v>
      </c>
      <c r="F32" s="35">
        <f>F33+F37+F38+F39</f>
        <v>143646459</v>
      </c>
      <c r="G32" s="42">
        <f t="shared" si="0"/>
        <v>35765259</v>
      </c>
      <c r="H32" s="42">
        <f t="shared" si="3"/>
        <v>38255909</v>
      </c>
      <c r="I32" s="63">
        <f aca="true" t="shared" si="5" ref="I32:I65">IF(E32=0,0,F32/E32*100)</f>
        <v>136.29918337080505</v>
      </c>
      <c r="J32" s="64">
        <f t="shared" si="1"/>
        <v>3461981</v>
      </c>
      <c r="K32" s="65">
        <f t="shared" si="2"/>
        <v>19088450</v>
      </c>
      <c r="L32" s="5"/>
      <c r="M32" s="5"/>
    </row>
    <row r="33" spans="1:13" ht="24" customHeight="1">
      <c r="A33" s="19" t="s">
        <v>25</v>
      </c>
      <c r="B33" s="32">
        <f>B34+B35+B36</f>
        <v>56182200</v>
      </c>
      <c r="C33" s="41">
        <f>C34+C35+C36</f>
        <v>93408972.33</v>
      </c>
      <c r="D33" s="41">
        <f>D34+D35+D36</f>
        <v>73261650</v>
      </c>
      <c r="E33" s="41">
        <f>E34+E35+E36</f>
        <v>55990850</v>
      </c>
      <c r="F33" s="41">
        <f>F34+F35+F36</f>
        <v>94011647.56</v>
      </c>
      <c r="G33" s="41">
        <f t="shared" si="0"/>
        <v>37829447.56</v>
      </c>
      <c r="H33" s="41">
        <f t="shared" si="3"/>
        <v>38020797.56</v>
      </c>
      <c r="I33" s="60">
        <f t="shared" si="5"/>
        <v>167.90537661064263</v>
      </c>
      <c r="J33" s="66">
        <f t="shared" si="1"/>
        <v>602675.2300000042</v>
      </c>
      <c r="K33" s="62">
        <f t="shared" si="2"/>
        <v>17079450</v>
      </c>
      <c r="L33" s="5"/>
      <c r="M33" s="5"/>
    </row>
    <row r="34" spans="1:13" ht="48" customHeight="1">
      <c r="A34" s="20" t="s">
        <v>24</v>
      </c>
      <c r="B34" s="33">
        <v>9204000</v>
      </c>
      <c r="C34" s="41">
        <v>7947905.05</v>
      </c>
      <c r="D34" s="41">
        <v>9204000</v>
      </c>
      <c r="E34" s="41">
        <v>8437000</v>
      </c>
      <c r="F34" s="41">
        <v>7438599.19</v>
      </c>
      <c r="G34" s="41">
        <f t="shared" si="0"/>
        <v>-1765400.8099999996</v>
      </c>
      <c r="H34" s="41">
        <f t="shared" si="3"/>
        <v>-998400.8099999996</v>
      </c>
      <c r="I34" s="60">
        <f t="shared" si="5"/>
        <v>88.16640026075619</v>
      </c>
      <c r="J34" s="66">
        <f t="shared" si="1"/>
        <v>-509305.8599999994</v>
      </c>
      <c r="K34" s="62">
        <f t="shared" si="2"/>
        <v>0</v>
      </c>
      <c r="L34" s="5"/>
      <c r="M34" s="5"/>
    </row>
    <row r="35" spans="1:13" ht="26.25" customHeight="1">
      <c r="A35" s="21" t="s">
        <v>13</v>
      </c>
      <c r="B35" s="32">
        <v>46853200</v>
      </c>
      <c r="C35" s="41">
        <v>85369067.28</v>
      </c>
      <c r="D35" s="41">
        <v>63932650</v>
      </c>
      <c r="E35" s="41">
        <v>47439250</v>
      </c>
      <c r="F35" s="41">
        <v>86506380.7</v>
      </c>
      <c r="G35" s="41">
        <f t="shared" si="0"/>
        <v>39653180.7</v>
      </c>
      <c r="H35" s="41">
        <f t="shared" si="3"/>
        <v>39067130.7</v>
      </c>
      <c r="I35" s="60">
        <f t="shared" si="5"/>
        <v>182.35191471197373</v>
      </c>
      <c r="J35" s="66">
        <f t="shared" si="1"/>
        <v>1137313.4200000018</v>
      </c>
      <c r="K35" s="62">
        <f t="shared" si="2"/>
        <v>17079450</v>
      </c>
      <c r="L35" s="5"/>
      <c r="M35" s="5"/>
    </row>
    <row r="36" spans="1:13" ht="26.25" customHeight="1">
      <c r="A36" s="21" t="s">
        <v>22</v>
      </c>
      <c r="B36" s="32">
        <v>125000</v>
      </c>
      <c r="C36" s="41">
        <v>92000</v>
      </c>
      <c r="D36" s="41">
        <v>125000</v>
      </c>
      <c r="E36" s="41">
        <v>114600</v>
      </c>
      <c r="F36" s="41">
        <v>66667.67</v>
      </c>
      <c r="G36" s="41">
        <f t="shared" si="0"/>
        <v>-58332.33</v>
      </c>
      <c r="H36" s="41">
        <f t="shared" si="3"/>
        <v>-47932.33</v>
      </c>
      <c r="I36" s="60">
        <f t="shared" si="5"/>
        <v>58.174232111692845</v>
      </c>
      <c r="J36" s="66">
        <f t="shared" si="1"/>
        <v>-25332.33</v>
      </c>
      <c r="K36" s="62">
        <f t="shared" si="2"/>
        <v>0</v>
      </c>
      <c r="L36" s="5"/>
      <c r="M36" s="5"/>
    </row>
    <row r="37" spans="1:13" ht="26.25" customHeight="1">
      <c r="A37" s="19" t="s">
        <v>70</v>
      </c>
      <c r="B37" s="32">
        <v>150100</v>
      </c>
      <c r="C37" s="41">
        <v>74917.15</v>
      </c>
      <c r="D37" s="41">
        <v>150100</v>
      </c>
      <c r="E37" s="41">
        <v>137500</v>
      </c>
      <c r="F37" s="41">
        <v>0</v>
      </c>
      <c r="G37" s="41">
        <f t="shared" si="0"/>
        <v>-150100</v>
      </c>
      <c r="H37" s="41">
        <f t="shared" si="3"/>
        <v>-137500</v>
      </c>
      <c r="I37" s="60">
        <f t="shared" si="5"/>
        <v>0</v>
      </c>
      <c r="J37" s="66">
        <f t="shared" si="1"/>
        <v>-74917.15</v>
      </c>
      <c r="K37" s="62">
        <f t="shared" si="2"/>
        <v>0</v>
      </c>
      <c r="L37" s="5"/>
      <c r="M37" s="5"/>
    </row>
    <row r="38" spans="1:11" ht="26.25" customHeight="1">
      <c r="A38" s="19" t="s">
        <v>26</v>
      </c>
      <c r="B38" s="32">
        <v>101600</v>
      </c>
      <c r="C38" s="41">
        <v>95411</v>
      </c>
      <c r="D38" s="41">
        <v>101600</v>
      </c>
      <c r="E38" s="41">
        <v>93200</v>
      </c>
      <c r="F38" s="41">
        <v>57030.5</v>
      </c>
      <c r="G38" s="41">
        <f t="shared" si="0"/>
        <v>-44569.5</v>
      </c>
      <c r="H38" s="41">
        <f t="shared" si="3"/>
        <v>-36169.5</v>
      </c>
      <c r="I38" s="60">
        <f t="shared" si="5"/>
        <v>61.19152360515021</v>
      </c>
      <c r="J38" s="66">
        <f t="shared" si="1"/>
        <v>-38380.5</v>
      </c>
      <c r="K38" s="62">
        <f t="shared" si="2"/>
        <v>0</v>
      </c>
    </row>
    <row r="39" spans="1:11" ht="26.25" customHeight="1">
      <c r="A39" s="17" t="s">
        <v>27</v>
      </c>
      <c r="B39" s="31">
        <v>51447300</v>
      </c>
      <c r="C39" s="41">
        <v>46605177.52</v>
      </c>
      <c r="D39" s="41">
        <v>53456300</v>
      </c>
      <c r="E39" s="41">
        <v>49169000</v>
      </c>
      <c r="F39" s="41">
        <v>49577780.94</v>
      </c>
      <c r="G39" s="41">
        <f t="shared" si="0"/>
        <v>-1869519.0600000024</v>
      </c>
      <c r="H39" s="41">
        <f t="shared" si="3"/>
        <v>408780.9399999976</v>
      </c>
      <c r="I39" s="60">
        <f t="shared" si="5"/>
        <v>100.83137940572311</v>
      </c>
      <c r="J39" s="66">
        <f t="shared" si="1"/>
        <v>2972603.4199999943</v>
      </c>
      <c r="K39" s="62">
        <f t="shared" si="2"/>
        <v>2009000</v>
      </c>
    </row>
    <row r="40" spans="1:11" ht="26.25" customHeight="1">
      <c r="A40" s="11" t="s">
        <v>73</v>
      </c>
      <c r="B40" s="35">
        <f>B10+B11+B12+B13+B14+B15+B16+B17+B18+B19+B20+B21+B22+B23+B24+B25+B26+B27+B28+B29+B30+B31+B32</f>
        <v>439063100</v>
      </c>
      <c r="C40" s="35">
        <f>C10+C11+C12+C13+C14+C15+C16+C17+C18+C19+C20+C21+C22+C23+C24+C25+C26+C27+C28+C29+C30+C31+C32</f>
        <v>396373946.43999994</v>
      </c>
      <c r="D40" s="35">
        <f>D10+D11+D12+D13+D14+D15+D16+D17+D18+D19+D20+D21+D22+D23+D24+D25+D26+D27+D28+D29+D30+D31+D32</f>
        <v>529083910</v>
      </c>
      <c r="E40" s="35">
        <f>E10+E11+E12+E13+E14+E15+E16+E17+E18+E19+E20+E21+E22+E23+E24+E25+E26+E27+E28+E29+E30+E31+E32</f>
        <v>428154850</v>
      </c>
      <c r="F40" s="35">
        <f>F10+F11+F12+F13+F14+F15+F16+F17+F18+F19+F20+F21+F22+F23+F24+F25+F26+F27+F28+F29+F30+F31+F32</f>
        <v>526117257.6699999</v>
      </c>
      <c r="G40" s="42">
        <f t="shared" si="0"/>
        <v>87054157.6699999</v>
      </c>
      <c r="H40" s="42">
        <f aca="true" t="shared" si="6" ref="H40:H65">F40-E40</f>
        <v>97962407.6699999</v>
      </c>
      <c r="I40" s="63">
        <f t="shared" si="5"/>
        <v>122.88013499555123</v>
      </c>
      <c r="J40" s="64">
        <f t="shared" si="1"/>
        <v>129743311.22999996</v>
      </c>
      <c r="K40" s="65">
        <f t="shared" si="2"/>
        <v>90020810</v>
      </c>
    </row>
    <row r="41" spans="1:11" ht="26.25" customHeight="1">
      <c r="A41" s="16" t="s">
        <v>54</v>
      </c>
      <c r="B41" s="35">
        <f aca="true" t="shared" si="7" ref="B41:G41">B42+B51+B52+B43</f>
        <v>135930840</v>
      </c>
      <c r="C41" s="35">
        <f t="shared" si="7"/>
        <v>135950849.85</v>
      </c>
      <c r="D41" s="35">
        <f>D42+D51+D52+D43</f>
        <v>125293420</v>
      </c>
      <c r="E41" s="35">
        <f t="shared" si="7"/>
        <v>115385700</v>
      </c>
      <c r="F41" s="35">
        <f t="shared" si="7"/>
        <v>115385700</v>
      </c>
      <c r="G41" s="35">
        <f t="shared" si="7"/>
        <v>-20545140</v>
      </c>
      <c r="H41" s="35">
        <f>F41-E41</f>
        <v>0</v>
      </c>
      <c r="I41" s="67">
        <f t="shared" si="5"/>
        <v>100</v>
      </c>
      <c r="J41" s="64">
        <f t="shared" si="1"/>
        <v>-20565149.849999994</v>
      </c>
      <c r="K41" s="65">
        <f t="shared" si="2"/>
        <v>-10637420</v>
      </c>
    </row>
    <row r="42" spans="1:11" ht="26.25" customHeight="1">
      <c r="A42" s="17" t="s">
        <v>60</v>
      </c>
      <c r="B42" s="31">
        <v>2868000</v>
      </c>
      <c r="C42" s="41">
        <v>13583900</v>
      </c>
      <c r="D42" s="41">
        <v>2868000</v>
      </c>
      <c r="E42" s="41">
        <v>2629000</v>
      </c>
      <c r="F42" s="41">
        <v>2629000</v>
      </c>
      <c r="G42" s="41">
        <f t="shared" si="0"/>
        <v>-239000</v>
      </c>
      <c r="H42" s="41">
        <f t="shared" si="6"/>
        <v>0</v>
      </c>
      <c r="I42" s="68">
        <f t="shared" si="5"/>
        <v>100</v>
      </c>
      <c r="J42" s="66">
        <f t="shared" si="1"/>
        <v>-10954900</v>
      </c>
      <c r="K42" s="62">
        <f t="shared" si="2"/>
        <v>0</v>
      </c>
    </row>
    <row r="43" spans="1:11" ht="23.25" customHeight="1">
      <c r="A43" s="17" t="s">
        <v>61</v>
      </c>
      <c r="B43" s="31">
        <f>B44+B45+B46+B47+B48</f>
        <v>130526500</v>
      </c>
      <c r="C43" s="31">
        <f>C44+C45+C46+C47+C48+C49+C50</f>
        <v>111978792</v>
      </c>
      <c r="D43" s="31">
        <f>D44+D45+D46+D47+D48</f>
        <v>117473800</v>
      </c>
      <c r="E43" s="31">
        <f>E44+E45+E46+E47+E48</f>
        <v>108026100</v>
      </c>
      <c r="F43" s="31">
        <f>F44+F45+F46+F47+F48</f>
        <v>108026100</v>
      </c>
      <c r="G43" s="41">
        <f t="shared" si="0"/>
        <v>-22500400</v>
      </c>
      <c r="H43" s="41">
        <f t="shared" si="6"/>
        <v>0</v>
      </c>
      <c r="I43" s="68">
        <f t="shared" si="5"/>
        <v>100</v>
      </c>
      <c r="J43" s="66">
        <f t="shared" si="1"/>
        <v>-3952692</v>
      </c>
      <c r="K43" s="62">
        <f t="shared" si="2"/>
        <v>-13052700</v>
      </c>
    </row>
    <row r="44" spans="1:11" ht="51" customHeight="1" hidden="1">
      <c r="A44" s="15" t="s">
        <v>66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41">
        <f t="shared" si="0"/>
        <v>0</v>
      </c>
      <c r="H44" s="41">
        <f t="shared" si="6"/>
        <v>0</v>
      </c>
      <c r="I44" s="68">
        <f t="shared" si="5"/>
        <v>0</v>
      </c>
      <c r="J44" s="66">
        <f t="shared" si="1"/>
        <v>0</v>
      </c>
      <c r="K44" s="62">
        <f t="shared" si="2"/>
        <v>0</v>
      </c>
    </row>
    <row r="45" spans="1:11" ht="26.25" customHeight="1" hidden="1">
      <c r="A45" s="17" t="s">
        <v>65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41">
        <f t="shared" si="0"/>
        <v>0</v>
      </c>
      <c r="H45" s="41">
        <f t="shared" si="6"/>
        <v>0</v>
      </c>
      <c r="I45" s="68">
        <f t="shared" si="5"/>
        <v>0</v>
      </c>
      <c r="J45" s="66">
        <f t="shared" si="1"/>
        <v>0</v>
      </c>
      <c r="K45" s="62">
        <f t="shared" si="2"/>
        <v>0</v>
      </c>
    </row>
    <row r="46" spans="1:11" ht="24" customHeight="1">
      <c r="A46" s="18" t="s">
        <v>52</v>
      </c>
      <c r="B46" s="36">
        <v>130526500</v>
      </c>
      <c r="C46" s="41">
        <v>110496300</v>
      </c>
      <c r="D46" s="36">
        <v>117473800</v>
      </c>
      <c r="E46" s="41">
        <v>108026100</v>
      </c>
      <c r="F46" s="41">
        <v>108026100</v>
      </c>
      <c r="G46" s="41">
        <f t="shared" si="0"/>
        <v>-22500400</v>
      </c>
      <c r="H46" s="41">
        <f t="shared" si="6"/>
        <v>0</v>
      </c>
      <c r="I46" s="68">
        <f t="shared" si="5"/>
        <v>100</v>
      </c>
      <c r="J46" s="66">
        <f t="shared" si="1"/>
        <v>-2470200</v>
      </c>
      <c r="K46" s="62">
        <f t="shared" si="2"/>
        <v>-13052700</v>
      </c>
    </row>
    <row r="47" spans="1:11" ht="26.25" customHeight="1" hidden="1">
      <c r="A47" s="15" t="s">
        <v>53</v>
      </c>
      <c r="B47" s="34">
        <v>0</v>
      </c>
      <c r="C47" s="41">
        <v>0</v>
      </c>
      <c r="D47" s="34">
        <v>0</v>
      </c>
      <c r="E47" s="41">
        <v>0</v>
      </c>
      <c r="F47" s="41">
        <v>0</v>
      </c>
      <c r="G47" s="41">
        <f t="shared" si="0"/>
        <v>0</v>
      </c>
      <c r="H47" s="41">
        <f t="shared" si="6"/>
        <v>0</v>
      </c>
      <c r="I47" s="68">
        <f t="shared" si="5"/>
        <v>0</v>
      </c>
      <c r="J47" s="66">
        <f t="shared" si="1"/>
        <v>0</v>
      </c>
      <c r="K47" s="62">
        <f t="shared" si="2"/>
        <v>0</v>
      </c>
    </row>
    <row r="48" spans="1:11" ht="45.75" customHeight="1">
      <c r="A48" s="15" t="s">
        <v>63</v>
      </c>
      <c r="B48" s="34">
        <v>0</v>
      </c>
      <c r="C48" s="31">
        <v>957000</v>
      </c>
      <c r="D48" s="34">
        <v>0</v>
      </c>
      <c r="E48" s="31">
        <v>0</v>
      </c>
      <c r="F48" s="31">
        <v>0</v>
      </c>
      <c r="G48" s="41">
        <f t="shared" si="0"/>
        <v>0</v>
      </c>
      <c r="H48" s="41">
        <f t="shared" si="6"/>
        <v>0</v>
      </c>
      <c r="I48" s="68">
        <f t="shared" si="5"/>
        <v>0</v>
      </c>
      <c r="J48" s="66">
        <f t="shared" si="1"/>
        <v>-957000</v>
      </c>
      <c r="K48" s="62">
        <f t="shared" si="2"/>
        <v>0</v>
      </c>
    </row>
    <row r="49" spans="1:11" ht="45.75" customHeight="1">
      <c r="A49" s="15" t="s">
        <v>84</v>
      </c>
      <c r="B49" s="34">
        <v>0</v>
      </c>
      <c r="C49" s="31">
        <v>306870</v>
      </c>
      <c r="D49" s="34">
        <v>0</v>
      </c>
      <c r="E49" s="31">
        <v>0</v>
      </c>
      <c r="F49" s="31">
        <v>0</v>
      </c>
      <c r="G49" s="41">
        <f t="shared" si="0"/>
        <v>0</v>
      </c>
      <c r="H49" s="41">
        <f>F49-E49</f>
        <v>0</v>
      </c>
      <c r="I49" s="68">
        <f>IF(E49=0,0,F49/E49*100)</f>
        <v>0</v>
      </c>
      <c r="J49" s="66">
        <f>F49-C49</f>
        <v>-306870</v>
      </c>
      <c r="K49" s="62">
        <f>D49-B49</f>
        <v>0</v>
      </c>
    </row>
    <row r="50" spans="1:11" ht="45.75" customHeight="1">
      <c r="A50" s="15" t="s">
        <v>83</v>
      </c>
      <c r="B50" s="34">
        <v>0</v>
      </c>
      <c r="C50" s="31">
        <v>218622</v>
      </c>
      <c r="D50" s="34">
        <v>0</v>
      </c>
      <c r="E50" s="31">
        <v>0</v>
      </c>
      <c r="F50" s="31">
        <v>0</v>
      </c>
      <c r="G50" s="41">
        <f t="shared" si="0"/>
        <v>0</v>
      </c>
      <c r="H50" s="41">
        <f>F50-E50</f>
        <v>0</v>
      </c>
      <c r="I50" s="68">
        <f>IF(E50=0,0,F50/E50*100)</f>
        <v>0</v>
      </c>
      <c r="J50" s="66">
        <f>F50-C50</f>
        <v>-218622</v>
      </c>
      <c r="K50" s="62">
        <f>D50-B50</f>
        <v>0</v>
      </c>
    </row>
    <row r="51" spans="1:11" ht="45" customHeight="1">
      <c r="A51" s="15" t="s">
        <v>62</v>
      </c>
      <c r="B51" s="34">
        <v>0</v>
      </c>
      <c r="C51" s="31">
        <v>1440100</v>
      </c>
      <c r="D51" s="34">
        <v>1884850</v>
      </c>
      <c r="E51" s="31">
        <v>1884850</v>
      </c>
      <c r="F51" s="31">
        <v>1884850</v>
      </c>
      <c r="G51" s="41">
        <f t="shared" si="0"/>
        <v>1884850</v>
      </c>
      <c r="H51" s="41">
        <f t="shared" si="6"/>
        <v>0</v>
      </c>
      <c r="I51" s="68">
        <f t="shared" si="5"/>
        <v>100</v>
      </c>
      <c r="J51" s="66">
        <f t="shared" si="1"/>
        <v>444750</v>
      </c>
      <c r="K51" s="62">
        <f t="shared" si="2"/>
        <v>1884850</v>
      </c>
    </row>
    <row r="52" spans="1:11" ht="45" customHeight="1">
      <c r="A52" s="15" t="s">
        <v>59</v>
      </c>
      <c r="B52" s="34">
        <v>2536340</v>
      </c>
      <c r="C52" s="31">
        <v>8948057.85</v>
      </c>
      <c r="D52" s="31">
        <v>3066770</v>
      </c>
      <c r="E52" s="31">
        <v>2845750</v>
      </c>
      <c r="F52" s="31">
        <v>2845750</v>
      </c>
      <c r="G52" s="41">
        <f t="shared" si="0"/>
        <v>309410</v>
      </c>
      <c r="H52" s="41">
        <f t="shared" si="6"/>
        <v>0</v>
      </c>
      <c r="I52" s="68">
        <f t="shared" si="5"/>
        <v>100</v>
      </c>
      <c r="J52" s="66">
        <f t="shared" si="1"/>
        <v>-6102307.85</v>
      </c>
      <c r="K52" s="62">
        <f t="shared" si="2"/>
        <v>530430</v>
      </c>
    </row>
    <row r="53" spans="1:11" ht="26.25" customHeight="1">
      <c r="A53" s="11" t="s">
        <v>72</v>
      </c>
      <c r="B53" s="35">
        <f>B40+B41</f>
        <v>574993940</v>
      </c>
      <c r="C53" s="35">
        <f>C40+C41</f>
        <v>532324796.28999996</v>
      </c>
      <c r="D53" s="35">
        <f>D40+D41</f>
        <v>654377330</v>
      </c>
      <c r="E53" s="35">
        <f>E40+E41</f>
        <v>543540550</v>
      </c>
      <c r="F53" s="35">
        <f>F40+F41</f>
        <v>641502957.6699998</v>
      </c>
      <c r="G53" s="42">
        <f t="shared" si="0"/>
        <v>66509017.66999984</v>
      </c>
      <c r="H53" s="42">
        <f t="shared" si="6"/>
        <v>97962407.66999984</v>
      </c>
      <c r="I53" s="63">
        <f t="shared" si="5"/>
        <v>118.02301735721463</v>
      </c>
      <c r="J53" s="64">
        <f t="shared" si="1"/>
        <v>109178161.37999988</v>
      </c>
      <c r="K53" s="65">
        <f t="shared" si="2"/>
        <v>79383390</v>
      </c>
    </row>
    <row r="54" spans="1:11" ht="26.25" customHeight="1">
      <c r="A54" s="11" t="s">
        <v>32</v>
      </c>
      <c r="B54" s="35"/>
      <c r="C54" s="42"/>
      <c r="D54" s="42"/>
      <c r="E54" s="42"/>
      <c r="F54" s="41"/>
      <c r="G54" s="41"/>
      <c r="H54" s="41"/>
      <c r="I54" s="69"/>
      <c r="J54" s="66"/>
      <c r="K54" s="62"/>
    </row>
    <row r="55" spans="1:11" ht="27" customHeight="1">
      <c r="A55" s="15" t="s">
        <v>44</v>
      </c>
      <c r="B55" s="34">
        <v>10694070</v>
      </c>
      <c r="C55" s="41">
        <v>8540440.63</v>
      </c>
      <c r="D55" s="41">
        <v>10694070</v>
      </c>
      <c r="E55" s="41">
        <v>9802897.5</v>
      </c>
      <c r="F55" s="41">
        <v>8906531.48</v>
      </c>
      <c r="G55" s="41">
        <f aca="true" t="shared" si="8" ref="G55:G65">F55-B55</f>
        <v>-1787538.5199999996</v>
      </c>
      <c r="H55" s="41">
        <f t="shared" si="6"/>
        <v>-896366.0199999996</v>
      </c>
      <c r="I55" s="60">
        <f t="shared" si="5"/>
        <v>90.85611147112373</v>
      </c>
      <c r="J55" s="66">
        <f aca="true" t="shared" si="9" ref="J55:J65">F55-C55</f>
        <v>366090.8499999996</v>
      </c>
      <c r="K55" s="62">
        <f aca="true" t="shared" si="10" ref="K55:K65">D55-B55</f>
        <v>0</v>
      </c>
    </row>
    <row r="56" spans="1:11" ht="45" customHeight="1">
      <c r="A56" s="15" t="s">
        <v>33</v>
      </c>
      <c r="B56" s="34">
        <v>450900</v>
      </c>
      <c r="C56" s="41">
        <v>467421.5</v>
      </c>
      <c r="D56" s="41">
        <v>450900</v>
      </c>
      <c r="E56" s="41">
        <v>413300</v>
      </c>
      <c r="F56" s="41">
        <v>434439.22</v>
      </c>
      <c r="G56" s="41">
        <f t="shared" si="8"/>
        <v>-16460.780000000028</v>
      </c>
      <c r="H56" s="41">
        <f t="shared" si="6"/>
        <v>21139.219999999972</v>
      </c>
      <c r="I56" s="60">
        <f t="shared" si="5"/>
        <v>105.1147398983789</v>
      </c>
      <c r="J56" s="66">
        <f t="shared" si="9"/>
        <v>-32982.28000000003</v>
      </c>
      <c r="K56" s="62">
        <f t="shared" si="10"/>
        <v>0</v>
      </c>
    </row>
    <row r="57" spans="1:11" ht="0.75" customHeight="1" hidden="1">
      <c r="A57" s="15" t="s">
        <v>45</v>
      </c>
      <c r="B57" s="34">
        <v>0</v>
      </c>
      <c r="C57" s="41">
        <v>0</v>
      </c>
      <c r="D57" s="41">
        <v>0</v>
      </c>
      <c r="E57" s="41">
        <v>0</v>
      </c>
      <c r="F57" s="41">
        <v>0</v>
      </c>
      <c r="G57" s="41">
        <f t="shared" si="8"/>
        <v>0</v>
      </c>
      <c r="H57" s="41">
        <f t="shared" si="6"/>
        <v>0</v>
      </c>
      <c r="I57" s="60">
        <f t="shared" si="5"/>
        <v>0</v>
      </c>
      <c r="J57" s="66">
        <f t="shared" si="9"/>
        <v>0</v>
      </c>
      <c r="K57" s="62">
        <f t="shared" si="10"/>
        <v>0</v>
      </c>
    </row>
    <row r="58" spans="1:11" ht="69" customHeight="1">
      <c r="A58" s="15" t="s">
        <v>34</v>
      </c>
      <c r="B58" s="34">
        <v>0</v>
      </c>
      <c r="C58" s="41">
        <v>22506.25</v>
      </c>
      <c r="D58" s="41">
        <v>0</v>
      </c>
      <c r="E58" s="41">
        <v>0</v>
      </c>
      <c r="F58" s="41">
        <v>0</v>
      </c>
      <c r="G58" s="41">
        <f t="shared" si="8"/>
        <v>0</v>
      </c>
      <c r="H58" s="41">
        <f t="shared" si="6"/>
        <v>0</v>
      </c>
      <c r="I58" s="60">
        <f t="shared" si="5"/>
        <v>0</v>
      </c>
      <c r="J58" s="66">
        <f t="shared" si="9"/>
        <v>-22506.25</v>
      </c>
      <c r="K58" s="62">
        <f t="shared" si="10"/>
        <v>0</v>
      </c>
    </row>
    <row r="59" spans="1:11" ht="26.25" customHeight="1">
      <c r="A59" s="16" t="s">
        <v>15</v>
      </c>
      <c r="B59" s="35">
        <f>B60+B61</f>
        <v>2100000</v>
      </c>
      <c r="C59" s="35">
        <f>C60+C61</f>
        <v>6086191.15</v>
      </c>
      <c r="D59" s="35">
        <f>D60+D61</f>
        <v>2100000</v>
      </c>
      <c r="E59" s="35">
        <f>E60+E61</f>
        <v>1925000</v>
      </c>
      <c r="F59" s="35">
        <f>F60+F61</f>
        <v>3503808.59</v>
      </c>
      <c r="G59" s="42">
        <f t="shared" si="8"/>
        <v>1403808.5899999999</v>
      </c>
      <c r="H59" s="42">
        <f t="shared" si="6"/>
        <v>1578808.5899999999</v>
      </c>
      <c r="I59" s="63">
        <f t="shared" si="5"/>
        <v>182.01603064935063</v>
      </c>
      <c r="J59" s="64">
        <f t="shared" si="9"/>
        <v>-2582382.5600000005</v>
      </c>
      <c r="K59" s="65">
        <f t="shared" si="10"/>
        <v>0</v>
      </c>
    </row>
    <row r="60" spans="1:11" ht="26.25" customHeight="1">
      <c r="A60" s="17" t="s">
        <v>47</v>
      </c>
      <c r="B60" s="31">
        <v>600000</v>
      </c>
      <c r="C60" s="41">
        <v>2279800</v>
      </c>
      <c r="D60" s="41">
        <v>600000</v>
      </c>
      <c r="E60" s="41">
        <v>550000</v>
      </c>
      <c r="F60" s="41">
        <v>707230.79</v>
      </c>
      <c r="G60" s="41">
        <f t="shared" si="8"/>
        <v>107230.79000000004</v>
      </c>
      <c r="H60" s="41">
        <f t="shared" si="6"/>
        <v>157230.79000000004</v>
      </c>
      <c r="I60" s="60">
        <f t="shared" si="5"/>
        <v>128.58741636363638</v>
      </c>
      <c r="J60" s="66">
        <f t="shared" si="9"/>
        <v>-1572569.21</v>
      </c>
      <c r="K60" s="62">
        <f t="shared" si="10"/>
        <v>0</v>
      </c>
    </row>
    <row r="61" spans="1:11" ht="22.5" customHeight="1">
      <c r="A61" s="17" t="s">
        <v>46</v>
      </c>
      <c r="B61" s="31">
        <v>1500000</v>
      </c>
      <c r="C61" s="41">
        <v>3806391.15</v>
      </c>
      <c r="D61" s="41">
        <v>1500000</v>
      </c>
      <c r="E61" s="41">
        <v>1375000</v>
      </c>
      <c r="F61" s="41">
        <v>2796577.8</v>
      </c>
      <c r="G61" s="41">
        <f t="shared" si="8"/>
        <v>1296577.7999999998</v>
      </c>
      <c r="H61" s="41">
        <f t="shared" si="6"/>
        <v>1421577.7999999998</v>
      </c>
      <c r="I61" s="60">
        <f t="shared" si="5"/>
        <v>203.38747636363635</v>
      </c>
      <c r="J61" s="66">
        <f t="shared" si="9"/>
        <v>-1009813.3500000001</v>
      </c>
      <c r="K61" s="62">
        <f t="shared" si="10"/>
        <v>0</v>
      </c>
    </row>
    <row r="62" spans="1:11" ht="26.25" customHeight="1" hidden="1">
      <c r="A62" s="17" t="s">
        <v>48</v>
      </c>
      <c r="B62" s="31">
        <v>0</v>
      </c>
      <c r="C62" s="41">
        <v>0</v>
      </c>
      <c r="D62" s="41">
        <v>0</v>
      </c>
      <c r="E62" s="41">
        <v>0</v>
      </c>
      <c r="F62" s="41">
        <v>0</v>
      </c>
      <c r="G62" s="41">
        <f t="shared" si="8"/>
        <v>0</v>
      </c>
      <c r="H62" s="41">
        <f t="shared" si="6"/>
        <v>0</v>
      </c>
      <c r="I62" s="60">
        <f t="shared" si="5"/>
        <v>0</v>
      </c>
      <c r="J62" s="66">
        <f t="shared" si="9"/>
        <v>0</v>
      </c>
      <c r="K62" s="70">
        <f t="shared" si="10"/>
        <v>0</v>
      </c>
    </row>
    <row r="63" spans="1:11" ht="26.25" customHeight="1" hidden="1">
      <c r="A63" s="17" t="s">
        <v>51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41">
        <f t="shared" si="8"/>
        <v>0</v>
      </c>
      <c r="H63" s="41">
        <f t="shared" si="6"/>
        <v>0</v>
      </c>
      <c r="I63" s="60">
        <f t="shared" si="5"/>
        <v>0</v>
      </c>
      <c r="J63" s="66">
        <f t="shared" si="9"/>
        <v>0</v>
      </c>
      <c r="K63" s="71">
        <f t="shared" si="10"/>
        <v>0</v>
      </c>
    </row>
    <row r="64" spans="1:11" ht="26.25" customHeight="1">
      <c r="A64" s="11" t="s">
        <v>2</v>
      </c>
      <c r="B64" s="35">
        <f>B55+B56+B57+B58+B59+B62+B63</f>
        <v>13244970</v>
      </c>
      <c r="C64" s="35">
        <f>C55+C56+C57+C58+C59+C62+C63</f>
        <v>15116559.530000001</v>
      </c>
      <c r="D64" s="35">
        <f>D55+D56+D57+D58+D59+D62+D63</f>
        <v>13244970</v>
      </c>
      <c r="E64" s="35">
        <f>E55+E56+E57+E58+E59+E62+E63</f>
        <v>12141197.5</v>
      </c>
      <c r="F64" s="35">
        <f>F55+F56+F57+F58+F59+F62+F63</f>
        <v>12844779.290000001</v>
      </c>
      <c r="G64" s="42">
        <f t="shared" si="8"/>
        <v>-400190.70999999903</v>
      </c>
      <c r="H64" s="42">
        <f t="shared" si="6"/>
        <v>703581.790000001</v>
      </c>
      <c r="I64" s="63">
        <f t="shared" si="5"/>
        <v>105.79499501593645</v>
      </c>
      <c r="J64" s="64">
        <f t="shared" si="9"/>
        <v>-2271780.24</v>
      </c>
      <c r="K64" s="72">
        <f t="shared" si="10"/>
        <v>0</v>
      </c>
    </row>
    <row r="65" spans="1:11" ht="26.25" customHeight="1" thickBot="1">
      <c r="A65" s="14" t="s">
        <v>1</v>
      </c>
      <c r="B65" s="37">
        <f>B53+B64</f>
        <v>588238910</v>
      </c>
      <c r="C65" s="43">
        <f>C53+C64</f>
        <v>547441355.8199999</v>
      </c>
      <c r="D65" s="43">
        <f>D53+D64</f>
        <v>667622300</v>
      </c>
      <c r="E65" s="43">
        <f>E53+E64</f>
        <v>555681747.5</v>
      </c>
      <c r="F65" s="43">
        <f>F53+F64</f>
        <v>654347736.9599998</v>
      </c>
      <c r="G65" s="43">
        <f t="shared" si="8"/>
        <v>66108826.9599998</v>
      </c>
      <c r="H65" s="43">
        <f t="shared" si="6"/>
        <v>98665989.4599998</v>
      </c>
      <c r="I65" s="73">
        <f t="shared" si="5"/>
        <v>117.75584494252259</v>
      </c>
      <c r="J65" s="74">
        <f t="shared" si="9"/>
        <v>106906381.13999987</v>
      </c>
      <c r="K65" s="75">
        <f t="shared" si="10"/>
        <v>79383390</v>
      </c>
    </row>
    <row r="66" spans="1:13" ht="21" customHeight="1">
      <c r="A66" s="6"/>
      <c r="B66" s="6"/>
      <c r="C66" s="6"/>
      <c r="D66" s="6"/>
      <c r="E66" s="6"/>
      <c r="F66" s="6"/>
      <c r="G66" s="6"/>
      <c r="H66" s="7"/>
      <c r="I66" s="7"/>
      <c r="J66" s="7"/>
      <c r="K66" s="6"/>
      <c r="L66" s="6"/>
      <c r="M66" s="6"/>
    </row>
    <row r="67" spans="1:13" ht="24" customHeight="1">
      <c r="A67" s="25" t="s">
        <v>74</v>
      </c>
      <c r="B67" s="25"/>
      <c r="C67" s="25"/>
      <c r="D67" s="25"/>
      <c r="E67" s="25"/>
      <c r="F67" s="25"/>
      <c r="G67" s="25"/>
      <c r="H67" s="81" t="s">
        <v>71</v>
      </c>
      <c r="I67" s="81"/>
      <c r="J67" s="81"/>
      <c r="K67" s="81"/>
      <c r="L67" s="6"/>
      <c r="M67" s="6"/>
    </row>
    <row r="68" ht="16.5" customHeight="1"/>
    <row r="69" ht="22.5" customHeight="1"/>
    <row r="70" ht="16.5" customHeight="1"/>
    <row r="71" ht="27" customHeight="1" hidden="1"/>
    <row r="78" spans="15:16" ht="12.75">
      <c r="O78" s="4"/>
      <c r="P78" s="4"/>
    </row>
  </sheetData>
  <sheetProtection/>
  <mergeCells count="5">
    <mergeCell ref="H67:K67"/>
    <mergeCell ref="A4:A7"/>
    <mergeCell ref="H4:I6"/>
    <mergeCell ref="A1:J1"/>
    <mergeCell ref="A2:K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2022-12-02T09:23:11Z</cp:lastPrinted>
  <dcterms:created xsi:type="dcterms:W3CDTF">2001-12-13T10:05:27Z</dcterms:created>
  <dcterms:modified xsi:type="dcterms:W3CDTF">2022-12-12T13:18:52Z</dcterms:modified>
  <cp:category/>
  <cp:version/>
  <cp:contentType/>
  <cp:contentStatus/>
</cp:coreProperties>
</file>