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12.2022" sheetId="2" r:id="rId2"/>
  </sheets>
  <definedNames>
    <definedName name="_xlnm.Print_Area" localSheetId="1">'07.12.2022'!$A$1:$D$305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<sst xmlns="http://schemas.openxmlformats.org/spreadsheetml/2006/main" count="284" uniqueCount="152">
  <si>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</si>
  <si>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</si>
  <si>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</si>
  <si>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</si>
  <si>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</si>
  <si>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</si>
  <si>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</si>
  <si>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</si>
  <si>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</si>
  <si>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</si>
  <si>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</si>
  <si>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</si>
  <si>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</si>
  <si>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</si>
  <si>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</si>
  <si>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</si>
  <si>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</si>
  <si>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</si>
  <si>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</si>
  <si>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</si>
  <si>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</si>
  <si>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</si>
  <si>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</si>
  <si>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</si>
  <si>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</si>
  <si>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</si>
  <si>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</si>
  <si>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</si>
  <si>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</si>
  <si>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</si>
  <si>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</si>
  <si>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</si>
  <si>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</si>
  <si>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</si>
  <si>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</si>
  <si>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</si>
  <si>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</si>
  <si>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</si>
  <si>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</si>
  <si>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</si>
  <si>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</si>
  <si>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</si>
  <si>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</si>
  <si>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</si>
  <si>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</si>
  <si>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</si>
  <si>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</si>
  <si>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</si>
  <si>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</si>
  <si>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</si>
  <si>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</si>
  <si>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</si>
  <si>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</si>
  <si>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</si>
  <si>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</si>
  <si>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</si>
  <si>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</si>
  <si>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</si>
  <si>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</si>
  <si>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</si>
  <si>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</si>
  <si>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</si>
  <si>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</si>
  <si>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</si>
  <si>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</si>
  <si>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</si>
  <si>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</si>
  <si>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</si>
  <si>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</si>
  <si>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</si>
  <si>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</si>
  <si>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</si>
  <si>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</si>
  <si>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</si>
  <si>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</si>
  <si>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</si>
  <si>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</si>
  <si>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</si>
  <si>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</si>
  <si>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</si>
  <si>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</si>
  <si>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</si>
  <si>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</si>
  <si>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</si>
  <si>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</si>
  <si>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</si>
  <si>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</si>
  <si>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</si>
  <si>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</si>
  <si>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</si>
  <si>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</si>
  <si>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</si>
  <si>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</si>
  <si>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</si>
  <si>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</si>
  <si>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оплата послуг інтернет згідно програми інформатизації</t>
  </si>
  <si>
    <t>оплата послуг охорони</t>
  </si>
  <si>
    <t>Стоматологічна поліклініка</t>
  </si>
  <si>
    <t>Виконавчий комітет</t>
  </si>
  <si>
    <t>заправка картриджа</t>
  </si>
  <si>
    <t xml:space="preserve">розміщено кошти на депозитні рахунки  </t>
  </si>
  <si>
    <t>оплата послуг зв’язку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</si>
  <si>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</si>
  <si>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</si>
  <si>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</si>
  <si>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</si>
  <si>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</si>
  <si>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</si>
  <si>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миючі засоби</t>
  </si>
  <si>
    <t>в т.ч. теплопостачання</t>
  </si>
  <si>
    <t>оплата послуг за спостерігання за спрацюванням установок пожежної сигналізації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</si>
  <si>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</si>
  <si>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</si>
  <si>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</si>
  <si>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</si>
  <si>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</si>
  <si>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</si>
  <si>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</si>
  <si>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</si>
  <si>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</si>
  <si>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</si>
  <si>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</si>
  <si>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</si>
  <si>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КП"Ніжин ФМ"</t>
  </si>
  <si>
    <t>Установи:</t>
  </si>
  <si>
    <t xml:space="preserve">за 1 половину грудня </t>
  </si>
  <si>
    <t>УПСЗН</t>
  </si>
  <si>
    <t>Залишок коштів станом на 07.12.2022 р., в т.ч.:</t>
  </si>
  <si>
    <t>Надходження коштів на рахунки бюджету 07.12.2022 р., в т.ч.:</t>
  </si>
  <si>
    <t xml:space="preserve">Всього коштів на рахунках бюджету 07.12.2022 р. </t>
  </si>
  <si>
    <t>послуги на обслуг.будинку та прибуд.території</t>
  </si>
  <si>
    <t>фоторамки згідно програми з відзнач.держ. та профес.свят</t>
  </si>
  <si>
    <t>оплата послуг з поховання загиблих учас.бойових дій згідно програми заходів та робіт з територ.оборони</t>
  </si>
  <si>
    <t>перевезення військовослужбовців згідно програми заходів та робіт з терит.оборони</t>
  </si>
  <si>
    <t>бланки згідно програми заходів та робіт з терит.оборони</t>
  </si>
  <si>
    <t>штамп</t>
  </si>
  <si>
    <t>оплата пільг на житлово-комунальні послуги сім’ям загиблих військовослужбовців згідно програми</t>
  </si>
  <si>
    <t>оплата послуг за обслуговування системи пожежної сигналізації</t>
  </si>
  <si>
    <t>фінансова підтримка міській організації ветеранів згідно програми</t>
  </si>
  <si>
    <t>стабілізатор напруги</t>
  </si>
  <si>
    <t>оплата послуг з перевезення протиожеледної суміші</t>
  </si>
  <si>
    <t>оплата послуг з обслуговування та утримання в належному стані внутрішньобудинкових систем</t>
  </si>
  <si>
    <t>поточний ремонт системи опалення в ЗЗСО</t>
  </si>
  <si>
    <t>оплата послуг на погашення відсотків по кредитному договору між Ніжинською міською радою та Північною екологічною фінансовою корпорацією (НЕФКО) ESC 8/18 від 21.12.2018р.</t>
  </si>
  <si>
    <t>Фінансування видатків бюджету Ніжинської міської територіальної громади за 07.12.2022р. пооб’єктно</t>
  </si>
  <si>
    <t>видалення дерев  - КП"ВУКГ"</t>
  </si>
  <si>
    <t>поточний ремонт засобів дорожнього руху - КП"ВУКГ"</t>
  </si>
  <si>
    <t>тех.нагляд поточний ремонт асфальтобетонного покриття вул.Набережна ФОП Дяченко В.І.</t>
  </si>
  <si>
    <t xml:space="preserve">Виконавчий комітет </t>
  </si>
  <si>
    <t>Придбання зарядної станції - ТОВ "Комел"</t>
  </si>
  <si>
    <t xml:space="preserve">розпорядження № 476, 477, 479, 480 від 07.12.2022 р. </t>
  </si>
  <si>
    <t>надходження податків і зборів по спеціальному фонду бюджету (бюджет розвитку) 06.12.2022р.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</si>
</sst>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"/>
  <sheetViews>
    <sheetView tabSelected="1" view="pageBreakPreview" zoomScale="78" zoomScaleNormal="70" zoomScaleSheetLayoutView="78" workbookViewId="0" topLeftCell="A257">
      <selection activeCell="G70" sqref="G7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144</v>
      </c>
      <c r="B1" s="72"/>
      <c r="C1" s="72"/>
      <c r="D1" s="72"/>
      <c r="E1" s="72"/>
    </row>
    <row r="2" spans="1:5" ht="24.75" customHeight="1" hidden="1">
      <c r="A2" s="73" t="s">
        <v>150</v>
      </c>
      <c r="B2" s="73"/>
      <c r="C2" s="73"/>
      <c r="D2" s="74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5" t="s">
        <v>127</v>
      </c>
      <c r="B4" s="75"/>
      <c r="C4" s="75"/>
      <c r="D4" s="53">
        <v>131488552.57</v>
      </c>
      <c r="E4" s="23"/>
    </row>
    <row r="5" spans="1:5" ht="23.25" customHeight="1">
      <c r="A5" s="75" t="s">
        <v>91</v>
      </c>
      <c r="B5" s="75"/>
      <c r="C5" s="75"/>
      <c r="D5" s="44">
        <v>936478.19</v>
      </c>
      <c r="E5" s="23"/>
    </row>
    <row r="6" spans="1:5" ht="23.25" customHeight="1">
      <c r="A6" s="75" t="s">
        <v>128</v>
      </c>
      <c r="B6" s="75"/>
      <c r="C6" s="75"/>
      <c r="D6" s="44">
        <f>D9+D10</f>
        <v>6907313.21</v>
      </c>
      <c r="E6" s="23"/>
    </row>
    <row r="7" spans="1:5" ht="23.25" customHeight="1" hidden="1">
      <c r="A7" s="76" t="s">
        <v>100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115</v>
      </c>
      <c r="B9" s="76"/>
      <c r="C9" s="76"/>
      <c r="D9" s="55">
        <v>4816783.59</v>
      </c>
      <c r="E9" s="23"/>
    </row>
    <row r="10" spans="1:5" ht="36" customHeight="1">
      <c r="A10" s="77" t="s">
        <v>151</v>
      </c>
      <c r="B10" s="77"/>
      <c r="C10" s="77"/>
      <c r="D10" s="34">
        <v>2090529.62</v>
      </c>
      <c r="E10" s="23"/>
    </row>
    <row r="11" spans="1:5" ht="22.5" customHeight="1" hidden="1">
      <c r="A11" s="78" t="s">
        <v>106</v>
      </c>
      <c r="B11" s="79"/>
      <c r="C11" s="80"/>
      <c r="D11" s="34"/>
      <c r="E11" s="23"/>
    </row>
    <row r="12" spans="1:5" ht="22.5" customHeight="1" hidden="1">
      <c r="A12" s="78" t="s">
        <v>107</v>
      </c>
      <c r="B12" s="79"/>
      <c r="C12" s="80"/>
      <c r="D12" s="34"/>
      <c r="E12" s="23"/>
    </row>
    <row r="13" spans="1:5" ht="22.5" customHeight="1" hidden="1">
      <c r="A13" s="78" t="s">
        <v>103</v>
      </c>
      <c r="B13" s="79"/>
      <c r="C13" s="80"/>
      <c r="D13" s="34"/>
      <c r="E13" s="23"/>
    </row>
    <row r="14" spans="1:6" ht="23.25" customHeight="1">
      <c r="A14" s="75" t="s">
        <v>129</v>
      </c>
      <c r="B14" s="75"/>
      <c r="C14" s="75"/>
      <c r="D14" s="44">
        <f>D4+D6+D12-D11-D5</f>
        <v>137459387.59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4272745.18</v>
      </c>
      <c r="E16" s="58"/>
      <c r="F16" s="51"/>
    </row>
    <row r="17" spans="1:5" s="25" customFormat="1" ht="24.75" customHeight="1">
      <c r="A17" s="43" t="s">
        <v>55</v>
      </c>
      <c r="B17" s="82" t="s">
        <v>125</v>
      </c>
      <c r="C17" s="82"/>
      <c r="D17" s="38">
        <f>D18+D19+D20+D21+D22+D23+D24+D25+D26+D27+D28+D29+D30+D31+D32+D33+D34+D35+D36</f>
        <v>4254534.779999999</v>
      </c>
      <c r="E17" s="58"/>
    </row>
    <row r="18" spans="1:5" s="25" customFormat="1" ht="21.75" customHeight="1" hidden="1">
      <c r="A18" s="60"/>
      <c r="B18" s="42"/>
      <c r="C18" s="42" t="s">
        <v>111</v>
      </c>
      <c r="D18" s="40"/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 hidden="1">
      <c r="A20" s="60"/>
      <c r="B20" s="42"/>
      <c r="C20" s="42" t="s">
        <v>94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102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113</v>
      </c>
      <c r="D25" s="61"/>
      <c r="E25" s="62"/>
    </row>
    <row r="26" spans="1:5" s="32" customFormat="1" ht="19.5" customHeight="1">
      <c r="A26" s="60"/>
      <c r="B26" s="42"/>
      <c r="C26" s="42" t="s">
        <v>78</v>
      </c>
      <c r="D26" s="61">
        <f>4259836.18-299.98-5001.42</f>
        <v>4254534.779999999</v>
      </c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 hidden="1">
      <c r="A31" s="60"/>
      <c r="B31" s="42"/>
      <c r="C31" s="42" t="s">
        <v>114</v>
      </c>
      <c r="D31" s="61"/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63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119</v>
      </c>
      <c r="C38" s="85"/>
      <c r="D38" s="40"/>
      <c r="E38" s="58"/>
    </row>
    <row r="39" spans="1:5" s="25" customFormat="1" ht="24" customHeight="1" hidden="1">
      <c r="A39" s="43"/>
      <c r="B39" s="85" t="s">
        <v>121</v>
      </c>
      <c r="C39" s="85"/>
      <c r="D39" s="41"/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68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63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59</v>
      </c>
      <c r="C43" s="85"/>
      <c r="D43" s="40"/>
      <c r="E43" s="58"/>
    </row>
    <row r="44" spans="1:5" s="25" customFormat="1" ht="24" customHeight="1" hidden="1">
      <c r="A44" s="43"/>
      <c r="B44" s="85" t="s">
        <v>69</v>
      </c>
      <c r="C44" s="85"/>
      <c r="D44" s="68"/>
      <c r="E44" s="58"/>
    </row>
    <row r="45" spans="1:5" s="25" customFormat="1" ht="36" customHeight="1" hidden="1">
      <c r="A45" s="43"/>
      <c r="B45" s="85" t="s">
        <v>78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68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18210.4</v>
      </c>
      <c r="E49" s="58"/>
    </row>
    <row r="50" spans="1:5" s="25" customFormat="1" ht="27" customHeight="1">
      <c r="A50" s="21"/>
      <c r="B50" s="85" t="s">
        <v>109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117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93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120</v>
      </c>
      <c r="D59" s="40"/>
      <c r="E59" s="62"/>
    </row>
    <row r="60" spans="1:5" s="32" customFormat="1" ht="21" customHeight="1" hidden="1">
      <c r="A60" s="60"/>
      <c r="B60" s="47"/>
      <c r="C60" s="42" t="s">
        <v>61</v>
      </c>
      <c r="D60" s="40"/>
      <c r="E60" s="62"/>
    </row>
    <row r="61" spans="1:5" s="32" customFormat="1" ht="21" customHeight="1" hidden="1">
      <c r="A61" s="60"/>
      <c r="B61" s="47"/>
      <c r="C61" s="42" t="s">
        <v>122</v>
      </c>
      <c r="D61" s="40"/>
      <c r="E61" s="62"/>
    </row>
    <row r="62" spans="1:5" s="32" customFormat="1" ht="21" customHeight="1" hidden="1">
      <c r="A62" s="60"/>
      <c r="B62" s="47"/>
      <c r="C62" s="42" t="s">
        <v>64</v>
      </c>
      <c r="D62" s="61"/>
      <c r="E62" s="62"/>
    </row>
    <row r="63" spans="1:5" s="32" customFormat="1" ht="21" customHeight="1" hidden="1">
      <c r="A63" s="60"/>
      <c r="B63" s="47"/>
      <c r="C63" s="42" t="s">
        <v>80</v>
      </c>
      <c r="D63" s="61"/>
      <c r="E63" s="62"/>
    </row>
    <row r="64" spans="1:5" s="32" customFormat="1" ht="21" customHeight="1" hidden="1">
      <c r="A64" s="60"/>
      <c r="B64" s="47"/>
      <c r="C64" s="42" t="s">
        <v>62</v>
      </c>
      <c r="D64" s="61"/>
      <c r="E64" s="62"/>
    </row>
    <row r="65" spans="1:5" s="32" customFormat="1" ht="21" customHeight="1" hidden="1">
      <c r="A65" s="60"/>
      <c r="B65" s="47"/>
      <c r="C65" s="42" t="s">
        <v>70</v>
      </c>
      <c r="D65" s="63"/>
      <c r="E65" s="62"/>
    </row>
    <row r="66" spans="1:5" s="32" customFormat="1" ht="21" customHeight="1" hidden="1">
      <c r="A66" s="60"/>
      <c r="B66" s="47"/>
      <c r="C66" s="42" t="s">
        <v>82</v>
      </c>
      <c r="D66" s="61"/>
      <c r="E66" s="62"/>
    </row>
    <row r="67" spans="1:5" s="32" customFormat="1" ht="21" customHeight="1" hidden="1">
      <c r="A67" s="60"/>
      <c r="B67" s="47"/>
      <c r="C67" s="42" t="s">
        <v>118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85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1846.2000000000003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83</v>
      </c>
      <c r="D72" s="40"/>
      <c r="E72" s="58"/>
    </row>
    <row r="73" spans="1:5" s="32" customFormat="1" ht="18.75">
      <c r="A73" s="60"/>
      <c r="B73" s="42"/>
      <c r="C73" s="42" t="s">
        <v>94</v>
      </c>
      <c r="D73" s="40">
        <v>531.48</v>
      </c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68</v>
      </c>
      <c r="D75" s="40"/>
      <c r="E75" s="62"/>
    </row>
    <row r="76" spans="1:5" s="32" customFormat="1" ht="18.75" hidden="1">
      <c r="A76" s="60"/>
      <c r="B76" s="42"/>
      <c r="C76" s="42" t="s">
        <v>59</v>
      </c>
      <c r="D76" s="40"/>
      <c r="E76" s="62"/>
    </row>
    <row r="77" spans="1:5" s="32" customFormat="1" ht="18.75" hidden="1">
      <c r="A77" s="60"/>
      <c r="B77" s="42"/>
      <c r="C77" s="42" t="s">
        <v>69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>
      <c r="A79" s="60"/>
      <c r="B79" s="42"/>
      <c r="C79" s="42" t="s">
        <v>78</v>
      </c>
      <c r="D79" s="40">
        <v>0</v>
      </c>
      <c r="E79" s="62"/>
    </row>
    <row r="80" spans="1:5" s="32" customFormat="1" ht="18" customHeight="1" hidden="1">
      <c r="A80" s="60"/>
      <c r="B80" s="42"/>
      <c r="C80" s="42" t="s">
        <v>71</v>
      </c>
      <c r="D80" s="40"/>
      <c r="E80" s="62"/>
    </row>
    <row r="81" spans="1:5" s="32" customFormat="1" ht="18.75" hidden="1">
      <c r="A81" s="60"/>
      <c r="B81" s="42"/>
      <c r="C81" s="42" t="s">
        <v>62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>
      <c r="A84" s="60"/>
      <c r="B84" s="42"/>
      <c r="C84" s="42" t="s">
        <v>45</v>
      </c>
      <c r="D84" s="40">
        <v>744.07</v>
      </c>
      <c r="E84" s="62"/>
    </row>
    <row r="85" spans="1:5" s="32" customFormat="1" ht="18.75">
      <c r="A85" s="60"/>
      <c r="B85" s="42"/>
      <c r="C85" s="42" t="s">
        <v>64</v>
      </c>
      <c r="D85" s="40">
        <v>221.38</v>
      </c>
      <c r="E85" s="62"/>
    </row>
    <row r="86" spans="1:5" s="32" customFormat="1" ht="18.75" hidden="1">
      <c r="A86" s="60"/>
      <c r="B86" s="42"/>
      <c r="C86" s="42" t="s">
        <v>80</v>
      </c>
      <c r="D86" s="40"/>
      <c r="E86" s="62"/>
    </row>
    <row r="87" spans="1:5" s="32" customFormat="1" ht="18.75" hidden="1">
      <c r="A87" s="60"/>
      <c r="B87" s="42"/>
      <c r="C87" s="42" t="s">
        <v>62</v>
      </c>
      <c r="D87" s="40"/>
      <c r="E87" s="62"/>
    </row>
    <row r="88" spans="1:5" s="32" customFormat="1" ht="19.5" customHeight="1" hidden="1">
      <c r="A88" s="60"/>
      <c r="B88" s="42"/>
      <c r="C88" s="42" t="s">
        <v>71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>
      <c r="A90" s="60"/>
      <c r="B90" s="42"/>
      <c r="C90" s="42" t="s">
        <v>58</v>
      </c>
      <c r="D90" s="40">
        <v>349.27</v>
      </c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16364.2</v>
      </c>
      <c r="E91" s="62"/>
    </row>
    <row r="92" spans="1:7" s="25" customFormat="1" ht="22.5" customHeight="1" hidden="1">
      <c r="A92" s="60"/>
      <c r="B92" s="47"/>
      <c r="C92" s="42" t="s">
        <v>67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94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68</v>
      </c>
      <c r="D95" s="40"/>
      <c r="E95" s="62"/>
    </row>
    <row r="96" spans="1:5" s="32" customFormat="1" ht="23.25" customHeight="1" hidden="1">
      <c r="A96" s="60"/>
      <c r="B96" s="47"/>
      <c r="C96" s="42" t="s">
        <v>59</v>
      </c>
      <c r="D96" s="40"/>
      <c r="E96" s="62"/>
    </row>
    <row r="97" spans="1:5" s="32" customFormat="1" ht="22.5" customHeight="1" hidden="1">
      <c r="A97" s="60"/>
      <c r="B97" s="47"/>
      <c r="C97" s="42" t="s">
        <v>69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 hidden="1">
      <c r="A99" s="60"/>
      <c r="B99" s="47"/>
      <c r="C99" s="42" t="s">
        <v>78</v>
      </c>
      <c r="D99" s="40"/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>
      <c r="A102" s="60"/>
      <c r="B102" s="47"/>
      <c r="C102" s="42" t="s">
        <v>45</v>
      </c>
      <c r="D102" s="40">
        <f>3720.37+2230.91+1266.36+2788.63+741.44</f>
        <v>10747.710000000001</v>
      </c>
      <c r="E102" s="62"/>
    </row>
    <row r="103" spans="1:5" s="32" customFormat="1" ht="24" customHeight="1">
      <c r="A103" s="60"/>
      <c r="B103" s="47"/>
      <c r="C103" s="42" t="s">
        <v>64</v>
      </c>
      <c r="D103" s="40">
        <v>5616.49</v>
      </c>
      <c r="E103" s="62"/>
    </row>
    <row r="104" spans="1:5" s="32" customFormat="1" ht="22.5" customHeight="1" hidden="1">
      <c r="A104" s="60"/>
      <c r="B104" s="47"/>
      <c r="C104" s="42" t="s">
        <v>80</v>
      </c>
      <c r="D104" s="40"/>
      <c r="E104" s="62"/>
    </row>
    <row r="105" spans="1:5" s="32" customFormat="1" ht="22.5" customHeight="1" hidden="1">
      <c r="A105" s="60"/>
      <c r="B105" s="47"/>
      <c r="C105" s="42" t="s">
        <v>62</v>
      </c>
      <c r="D105" s="65"/>
      <c r="E105" s="62"/>
    </row>
    <row r="106" spans="1:5" s="32" customFormat="1" ht="22.5" customHeight="1" hidden="1">
      <c r="A106" s="60"/>
      <c r="B106" s="47"/>
      <c r="C106" s="42" t="s">
        <v>80</v>
      </c>
      <c r="D106" s="40"/>
      <c r="E106" s="62"/>
    </row>
    <row r="107" spans="1:5" s="32" customFormat="1" ht="22.5" customHeight="1" hidden="1">
      <c r="A107" s="60"/>
      <c r="B107" s="47"/>
      <c r="C107" s="42" t="s">
        <v>71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66</v>
      </c>
      <c r="C110" s="85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67</v>
      </c>
      <c r="D111" s="40"/>
      <c r="E111" s="58"/>
    </row>
    <row r="112" spans="1:5" s="32" customFormat="1" ht="19.5" customHeight="1" hidden="1">
      <c r="A112" s="60"/>
      <c r="B112" s="42"/>
      <c r="C112" s="42" t="s">
        <v>94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104</v>
      </c>
      <c r="D114" s="40"/>
      <c r="E114" s="62"/>
    </row>
    <row r="115" spans="1:5" s="32" customFormat="1" ht="19.5" customHeight="1" hidden="1">
      <c r="A115" s="60"/>
      <c r="B115" s="42"/>
      <c r="C115" s="42" t="s">
        <v>59</v>
      </c>
      <c r="D115" s="40"/>
      <c r="E115" s="62"/>
    </row>
    <row r="116" spans="1:5" s="32" customFormat="1" ht="19.5" customHeight="1" hidden="1">
      <c r="A116" s="60"/>
      <c r="B116" s="42"/>
      <c r="C116" s="42" t="s">
        <v>77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78</v>
      </c>
      <c r="D118" s="40"/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64</v>
      </c>
      <c r="D122" s="40"/>
      <c r="E122" s="62"/>
    </row>
    <row r="123" spans="1:5" s="32" customFormat="1" ht="21" customHeight="1" hidden="1">
      <c r="A123" s="60"/>
      <c r="B123" s="42"/>
      <c r="C123" s="42" t="s">
        <v>105</v>
      </c>
      <c r="D123" s="40"/>
      <c r="E123" s="62"/>
    </row>
    <row r="124" spans="1:7" s="32" customFormat="1" ht="18.75" customHeight="1" hidden="1">
      <c r="A124" s="60"/>
      <c r="B124" s="42"/>
      <c r="C124" s="42" t="s">
        <v>62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71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79</v>
      </c>
      <c r="C127" s="85"/>
      <c r="D127" s="49">
        <f>SUM(D128:D144)</f>
        <v>0</v>
      </c>
      <c r="E127" s="62"/>
      <c r="G127" s="36"/>
    </row>
    <row r="128" spans="1:5" s="25" customFormat="1" ht="19.5" customHeight="1" hidden="1">
      <c r="A128" s="60"/>
      <c r="B128" s="42"/>
      <c r="C128" s="42" t="s">
        <v>116</v>
      </c>
      <c r="D128" s="40"/>
      <c r="E128" s="58"/>
    </row>
    <row r="129" spans="1:5" s="32" customFormat="1" ht="19.5" customHeight="1" hidden="1">
      <c r="A129" s="60"/>
      <c r="B129" s="42"/>
      <c r="C129" s="42" t="s">
        <v>94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68</v>
      </c>
      <c r="D131" s="40"/>
      <c r="E131" s="62"/>
    </row>
    <row r="132" spans="1:5" s="32" customFormat="1" ht="19.5" customHeight="1" hidden="1">
      <c r="A132" s="60"/>
      <c r="B132" s="42"/>
      <c r="C132" s="42" t="s">
        <v>59</v>
      </c>
      <c r="D132" s="40"/>
      <c r="E132" s="62"/>
    </row>
    <row r="133" spans="1:5" s="32" customFormat="1" ht="22.5" customHeight="1" hidden="1">
      <c r="A133" s="60"/>
      <c r="B133" s="42"/>
      <c r="C133" s="42" t="s">
        <v>69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78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64</v>
      </c>
      <c r="D139" s="40"/>
      <c r="E139" s="62"/>
    </row>
    <row r="140" spans="1:5" s="32" customFormat="1" ht="19.5" customHeight="1" hidden="1">
      <c r="A140" s="60"/>
      <c r="B140" s="42"/>
      <c r="C140" s="42" t="s">
        <v>80</v>
      </c>
      <c r="D140" s="40"/>
      <c r="E140" s="62"/>
    </row>
    <row r="141" spans="1:5" s="32" customFormat="1" ht="24" customHeight="1" hidden="1">
      <c r="A141" s="60"/>
      <c r="B141" s="42"/>
      <c r="C141" s="42" t="s">
        <v>112</v>
      </c>
      <c r="D141" s="40"/>
      <c r="E141" s="62"/>
    </row>
    <row r="142" spans="1:5" s="32" customFormat="1" ht="19.5" customHeight="1" hidden="1">
      <c r="A142" s="60"/>
      <c r="B142" s="42"/>
      <c r="C142" s="42" t="s">
        <v>71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75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76</v>
      </c>
      <c r="D147" s="40"/>
      <c r="E147" s="62"/>
    </row>
    <row r="148" spans="1:8" s="32" customFormat="1" ht="38.25" customHeight="1" hidden="1">
      <c r="A148" s="86" t="s">
        <v>56</v>
      </c>
      <c r="B148" s="82"/>
      <c r="C148" s="82"/>
      <c r="D148" s="40"/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>
      <c r="A153" s="88"/>
      <c r="B153" s="89"/>
      <c r="C153" s="90"/>
      <c r="D153" s="40"/>
      <c r="E153" s="58"/>
    </row>
    <row r="154" spans="1:6" s="25" customFormat="1" ht="30" customHeight="1">
      <c r="A154" s="43" t="s">
        <v>124</v>
      </c>
      <c r="B154" s="75"/>
      <c r="C154" s="75"/>
      <c r="D154" s="39">
        <f>D164+D169+D177+D185+D189+D196+D209+D217+D223+D228+D234+D240+D245+D251+D263+D269+D281+D257</f>
        <v>234835.00000000003</v>
      </c>
      <c r="E154" s="58"/>
      <c r="F154" s="51"/>
    </row>
    <row r="155" spans="1:6" s="25" customFormat="1" ht="19.5" customHeight="1">
      <c r="A155" s="86" t="s">
        <v>98</v>
      </c>
      <c r="B155" s="113" t="s">
        <v>108</v>
      </c>
      <c r="C155" s="114"/>
      <c r="D155" s="29">
        <v>1105</v>
      </c>
      <c r="E155" s="48"/>
      <c r="F155" s="51"/>
    </row>
    <row r="156" spans="1:6" s="25" customFormat="1" ht="19.5" customHeight="1">
      <c r="A156" s="87"/>
      <c r="B156" s="82" t="s">
        <v>130</v>
      </c>
      <c r="C156" s="82"/>
      <c r="D156" s="29">
        <v>77.58</v>
      </c>
      <c r="E156" s="48"/>
      <c r="F156" s="51"/>
    </row>
    <row r="157" spans="1:6" s="25" customFormat="1" ht="19.5" customHeight="1">
      <c r="A157" s="87"/>
      <c r="B157" s="89" t="s">
        <v>43</v>
      </c>
      <c r="C157" s="90"/>
      <c r="D157" s="40">
        <v>160</v>
      </c>
      <c r="E157" s="48"/>
      <c r="F157" s="51"/>
    </row>
    <row r="158" spans="1:6" s="25" customFormat="1" ht="19.5" customHeight="1">
      <c r="A158" s="87"/>
      <c r="B158" s="89" t="s">
        <v>96</v>
      </c>
      <c r="C158" s="90"/>
      <c r="D158" s="40">
        <v>200</v>
      </c>
      <c r="E158" s="48"/>
      <c r="F158" s="51"/>
    </row>
    <row r="159" spans="1:6" s="25" customFormat="1" ht="19.5" customHeight="1">
      <c r="A159" s="87"/>
      <c r="B159" s="89" t="s">
        <v>131</v>
      </c>
      <c r="C159" s="90"/>
      <c r="D159" s="40">
        <v>22000</v>
      </c>
      <c r="E159" s="48"/>
      <c r="F159" s="51"/>
    </row>
    <row r="160" spans="1:6" s="25" customFormat="1" ht="34.5" customHeight="1">
      <c r="A160" s="87"/>
      <c r="B160" s="89" t="s">
        <v>132</v>
      </c>
      <c r="C160" s="90"/>
      <c r="D160" s="40">
        <v>9926</v>
      </c>
      <c r="E160" s="48"/>
      <c r="F160" s="51"/>
    </row>
    <row r="161" spans="1:6" s="25" customFormat="1" ht="36" customHeight="1">
      <c r="A161" s="87"/>
      <c r="B161" s="89" t="s">
        <v>95</v>
      </c>
      <c r="C161" s="90"/>
      <c r="D161" s="40">
        <v>1000</v>
      </c>
      <c r="E161" s="48"/>
      <c r="F161" s="51"/>
    </row>
    <row r="162" spans="1:6" s="25" customFormat="1" ht="36" customHeight="1">
      <c r="A162" s="87"/>
      <c r="B162" s="89" t="s">
        <v>134</v>
      </c>
      <c r="C162" s="90"/>
      <c r="D162" s="40">
        <v>3440</v>
      </c>
      <c r="E162" s="48"/>
      <c r="F162" s="51"/>
    </row>
    <row r="163" spans="1:6" s="25" customFormat="1" ht="36" customHeight="1">
      <c r="A163" s="87"/>
      <c r="B163" s="89" t="s">
        <v>133</v>
      </c>
      <c r="C163" s="90"/>
      <c r="D163" s="40">
        <v>10936.8</v>
      </c>
      <c r="E163" s="48"/>
      <c r="F163" s="51"/>
    </row>
    <row r="164" spans="1:5" s="25" customFormat="1" ht="25.5" customHeight="1">
      <c r="A164" s="88"/>
      <c r="B164" s="91" t="s">
        <v>84</v>
      </c>
      <c r="C164" s="92"/>
      <c r="D164" s="49">
        <f>SUM(D155:D163)</f>
        <v>48845.380000000005</v>
      </c>
      <c r="E164" s="48"/>
    </row>
    <row r="165" spans="1:4" s="26" customFormat="1" ht="35.25" customHeight="1" hidden="1">
      <c r="A165" s="86" t="s">
        <v>59</v>
      </c>
      <c r="B165" s="82"/>
      <c r="C165" s="82"/>
      <c r="D165" s="29"/>
    </row>
    <row r="166" spans="1:4" s="26" customFormat="1" ht="23.25" customHeight="1" hidden="1">
      <c r="A166" s="87"/>
      <c r="B166" s="82"/>
      <c r="C166" s="82"/>
      <c r="D166" s="29"/>
    </row>
    <row r="167" spans="1:4" s="26" customFormat="1" ht="21" customHeight="1" hidden="1">
      <c r="A167" s="87"/>
      <c r="B167" s="89"/>
      <c r="C167" s="90"/>
      <c r="D167" s="29"/>
    </row>
    <row r="168" spans="1:4" s="26" customFormat="1" ht="24.75" customHeight="1" hidden="1">
      <c r="A168" s="87"/>
      <c r="B168" s="89"/>
      <c r="C168" s="90"/>
      <c r="D168" s="29"/>
    </row>
    <row r="169" spans="1:8" s="26" customFormat="1" ht="24.75" customHeight="1" hidden="1">
      <c r="A169" s="88"/>
      <c r="B169" s="91" t="s">
        <v>84</v>
      </c>
      <c r="C169" s="92"/>
      <c r="D169" s="50">
        <f>SUM(D165:D168)</f>
        <v>0</v>
      </c>
      <c r="F169" s="28"/>
      <c r="H169" s="28"/>
    </row>
    <row r="170" spans="1:4" s="26" customFormat="1" ht="24.75" customHeight="1" hidden="1">
      <c r="A170" s="75" t="s">
        <v>97</v>
      </c>
      <c r="B170" s="89"/>
      <c r="C170" s="90"/>
      <c r="D170" s="29"/>
    </row>
    <row r="171" spans="1:4" s="26" customFormat="1" ht="30" customHeight="1" hidden="1">
      <c r="A171" s="75"/>
      <c r="B171" s="82"/>
      <c r="C171" s="82"/>
      <c r="D171" s="29"/>
    </row>
    <row r="172" spans="1:4" s="26" customFormat="1" ht="28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34.5" customHeight="1" hidden="1">
      <c r="A174" s="75"/>
      <c r="B174" s="82"/>
      <c r="C174" s="82"/>
      <c r="D174" s="29"/>
    </row>
    <row r="175" spans="1:4" s="26" customFormat="1" ht="23.25" customHeight="1" hidden="1">
      <c r="A175" s="75"/>
      <c r="B175" s="82"/>
      <c r="C175" s="82"/>
      <c r="D175" s="29"/>
    </row>
    <row r="176" spans="1:4" s="26" customFormat="1" ht="23.25" customHeight="1" hidden="1">
      <c r="A176" s="75"/>
      <c r="B176" s="82"/>
      <c r="C176" s="82"/>
      <c r="D176" s="29"/>
    </row>
    <row r="177" spans="1:4" s="26" customFormat="1" ht="27" customHeight="1" hidden="1">
      <c r="A177" s="75"/>
      <c r="B177" s="93" t="s">
        <v>84</v>
      </c>
      <c r="C177" s="93"/>
      <c r="D177" s="24">
        <f>SUM(D170:D176)</f>
        <v>0</v>
      </c>
    </row>
    <row r="178" spans="1:4" s="26" customFormat="1" ht="39.75" customHeight="1" hidden="1">
      <c r="A178" s="75" t="s">
        <v>15</v>
      </c>
      <c r="B178" s="89"/>
      <c r="C178" s="90"/>
      <c r="D178" s="29"/>
    </row>
    <row r="179" spans="1:4" s="26" customFormat="1" ht="40.5" customHeight="1" hidden="1">
      <c r="A179" s="75"/>
      <c r="B179" s="82"/>
      <c r="C179" s="82"/>
      <c r="D179" s="29"/>
    </row>
    <row r="180" spans="1:4" s="26" customFormat="1" ht="35.25" customHeight="1" hidden="1">
      <c r="A180" s="75"/>
      <c r="B180" s="82"/>
      <c r="C180" s="82"/>
      <c r="D180" s="29"/>
    </row>
    <row r="181" spans="1:4" s="26" customFormat="1" ht="29.25" customHeight="1" hidden="1">
      <c r="A181" s="75"/>
      <c r="B181" s="89"/>
      <c r="C181" s="90"/>
      <c r="D181" s="29"/>
    </row>
    <row r="182" spans="1:4" s="26" customFormat="1" ht="35.25" customHeight="1" hidden="1">
      <c r="A182" s="75"/>
      <c r="B182" s="89"/>
      <c r="C182" s="90"/>
      <c r="D182" s="29"/>
    </row>
    <row r="183" spans="1:4" s="26" customFormat="1" ht="35.25" customHeight="1" hidden="1">
      <c r="A183" s="75"/>
      <c r="B183" s="89"/>
      <c r="C183" s="90"/>
      <c r="D183" s="29"/>
    </row>
    <row r="184" spans="1:4" s="26" customFormat="1" ht="36.75" customHeight="1" hidden="1">
      <c r="A184" s="75"/>
      <c r="B184" s="82"/>
      <c r="C184" s="82"/>
      <c r="D184" s="29"/>
    </row>
    <row r="185" spans="1:4" s="26" customFormat="1" ht="21.75" customHeight="1" hidden="1">
      <c r="A185" s="75"/>
      <c r="B185" s="93" t="s">
        <v>84</v>
      </c>
      <c r="C185" s="93"/>
      <c r="D185" s="24">
        <f>D178+D179+D180+D184+D181+D182+D183</f>
        <v>0</v>
      </c>
    </row>
    <row r="186" spans="1:4" s="26" customFormat="1" ht="27" customHeight="1" hidden="1">
      <c r="A186" s="75" t="s">
        <v>30</v>
      </c>
      <c r="B186" s="82"/>
      <c r="C186" s="82"/>
      <c r="D186" s="29"/>
    </row>
    <row r="187" spans="1:4" s="26" customFormat="1" ht="32.25" customHeight="1" hidden="1">
      <c r="A187" s="75"/>
      <c r="B187" s="89"/>
      <c r="C187" s="90"/>
      <c r="D187" s="29"/>
    </row>
    <row r="188" spans="1:4" s="26" customFormat="1" ht="42.75" customHeight="1" hidden="1">
      <c r="A188" s="75"/>
      <c r="B188" s="82"/>
      <c r="C188" s="82"/>
      <c r="D188" s="29"/>
    </row>
    <row r="189" spans="1:6" s="26" customFormat="1" ht="24" customHeight="1" hidden="1">
      <c r="A189" s="75"/>
      <c r="B189" s="93" t="s">
        <v>84</v>
      </c>
      <c r="C189" s="93"/>
      <c r="D189" s="24">
        <f>D186+D187+D188</f>
        <v>0</v>
      </c>
      <c r="F189" s="28"/>
    </row>
    <row r="190" spans="1:4" s="26" customFormat="1" ht="0.75" customHeight="1" hidden="1">
      <c r="A190" s="86" t="s">
        <v>85</v>
      </c>
      <c r="B190" s="89"/>
      <c r="C190" s="90"/>
      <c r="D190" s="29"/>
    </row>
    <row r="191" spans="1:4" s="26" customFormat="1" ht="27" customHeight="1" hidden="1">
      <c r="A191" s="87"/>
      <c r="B191" s="82"/>
      <c r="C191" s="82"/>
      <c r="D191" s="29"/>
    </row>
    <row r="192" spans="1:4" s="26" customFormat="1" ht="31.5" customHeight="1" hidden="1">
      <c r="A192" s="87"/>
      <c r="B192" s="89"/>
      <c r="C192" s="90"/>
      <c r="D192" s="29"/>
    </row>
    <row r="193" spans="1:4" s="26" customFormat="1" ht="21.75" customHeight="1" hidden="1">
      <c r="A193" s="87"/>
      <c r="B193" s="85"/>
      <c r="C193" s="85"/>
      <c r="D193" s="29"/>
    </row>
    <row r="194" spans="1:4" s="26" customFormat="1" ht="37.5" customHeight="1" hidden="1">
      <c r="A194" s="87"/>
      <c r="B194" s="85"/>
      <c r="C194" s="85"/>
      <c r="D194" s="29"/>
    </row>
    <row r="195" spans="1:4" s="26" customFormat="1" ht="19.5" customHeight="1" hidden="1">
      <c r="A195" s="87"/>
      <c r="B195" s="83"/>
      <c r="C195" s="84"/>
      <c r="D195" s="29"/>
    </row>
    <row r="196" spans="1:7" s="26" customFormat="1" ht="30" customHeight="1" hidden="1">
      <c r="A196" s="88"/>
      <c r="B196" s="93" t="s">
        <v>84</v>
      </c>
      <c r="C196" s="93"/>
      <c r="D196" s="50">
        <f>SUM(D190:D195)</f>
        <v>0</v>
      </c>
      <c r="G196" s="28"/>
    </row>
    <row r="197" spans="1:7" s="26" customFormat="1" ht="25.5" customHeight="1">
      <c r="A197" s="86" t="s">
        <v>60</v>
      </c>
      <c r="B197" s="89" t="s">
        <v>140</v>
      </c>
      <c r="C197" s="90"/>
      <c r="D197" s="29">
        <f>8614.91+20232.09+1435.82+261.06+652.65</f>
        <v>31196.530000000002</v>
      </c>
      <c r="G197" s="28"/>
    </row>
    <row r="198" spans="1:4" s="26" customFormat="1" ht="36" customHeight="1">
      <c r="A198" s="87"/>
      <c r="B198" s="89" t="s">
        <v>141</v>
      </c>
      <c r="C198" s="90"/>
      <c r="D198" s="29">
        <f>9069.06+29212.42+938.23+237.51+183.25+194.27</f>
        <v>39834.74</v>
      </c>
    </row>
    <row r="199" spans="1:4" s="26" customFormat="1" ht="30.75" customHeight="1">
      <c r="A199" s="87"/>
      <c r="B199" s="89" t="s">
        <v>142</v>
      </c>
      <c r="C199" s="90"/>
      <c r="D199" s="29">
        <v>22023.37</v>
      </c>
    </row>
    <row r="200" spans="1:4" s="26" customFormat="1" ht="30" customHeight="1" hidden="1">
      <c r="A200" s="87"/>
      <c r="B200" s="82"/>
      <c r="C200" s="82"/>
      <c r="D200" s="29"/>
    </row>
    <row r="201" spans="1:4" s="26" customFormat="1" ht="32.25" customHeight="1" hidden="1">
      <c r="A201" s="87"/>
      <c r="B201" s="82"/>
      <c r="C201" s="82"/>
      <c r="D201" s="29"/>
    </row>
    <row r="202" spans="1:4" s="26" customFormat="1" ht="31.5" customHeight="1" hidden="1">
      <c r="A202" s="87"/>
      <c r="B202" s="89"/>
      <c r="C202" s="90"/>
      <c r="D202" s="29"/>
    </row>
    <row r="203" spans="1:4" s="26" customFormat="1" ht="27.75" customHeight="1" hidden="1">
      <c r="A203" s="87"/>
      <c r="B203" s="89"/>
      <c r="C203" s="90"/>
      <c r="D203" s="29"/>
    </row>
    <row r="204" spans="1:4" s="26" customFormat="1" ht="27.75" customHeight="1" hidden="1">
      <c r="A204" s="87"/>
      <c r="B204" s="89"/>
      <c r="C204" s="90"/>
      <c r="D204" s="29"/>
    </row>
    <row r="205" spans="1:4" s="26" customFormat="1" ht="34.5" customHeight="1" hidden="1">
      <c r="A205" s="87"/>
      <c r="B205" s="89"/>
      <c r="C205" s="90"/>
      <c r="D205" s="29"/>
    </row>
    <row r="206" spans="1:4" s="26" customFormat="1" ht="24.75" customHeight="1" hidden="1">
      <c r="A206" s="87"/>
      <c r="B206" s="89"/>
      <c r="C206" s="90"/>
      <c r="D206" s="29"/>
    </row>
    <row r="207" spans="1:4" s="26" customFormat="1" ht="24.75" customHeight="1" hidden="1">
      <c r="A207" s="87"/>
      <c r="B207" s="94"/>
      <c r="C207" s="95"/>
      <c r="D207" s="29"/>
    </row>
    <row r="208" spans="1:4" s="26" customFormat="1" ht="24.75" customHeight="1" hidden="1">
      <c r="A208" s="87"/>
      <c r="B208" s="94"/>
      <c r="C208" s="95"/>
      <c r="D208" s="29"/>
    </row>
    <row r="209" spans="1:7" s="26" customFormat="1" ht="25.5" customHeight="1">
      <c r="A209" s="88"/>
      <c r="B209" s="93" t="s">
        <v>84</v>
      </c>
      <c r="C209" s="93"/>
      <c r="D209" s="50">
        <f>SUM(D197:D208)</f>
        <v>93054.64</v>
      </c>
      <c r="F209" s="28"/>
      <c r="G209" s="28"/>
    </row>
    <row r="210" spans="1:4" s="26" customFormat="1" ht="45" customHeight="1">
      <c r="A210" s="75" t="s">
        <v>18</v>
      </c>
      <c r="B210" s="89" t="s">
        <v>136</v>
      </c>
      <c r="C210" s="90"/>
      <c r="D210" s="29">
        <v>3734.19</v>
      </c>
    </row>
    <row r="211" spans="1:4" s="26" customFormat="1" ht="26.25" customHeight="1">
      <c r="A211" s="75"/>
      <c r="B211" s="82" t="s">
        <v>137</v>
      </c>
      <c r="C211" s="82"/>
      <c r="D211" s="29">
        <v>446.93</v>
      </c>
    </row>
    <row r="212" spans="1:4" s="26" customFormat="1" ht="38.25" customHeight="1">
      <c r="A212" s="75"/>
      <c r="B212" s="82" t="s">
        <v>110</v>
      </c>
      <c r="C212" s="82"/>
      <c r="D212" s="29">
        <v>82.76</v>
      </c>
    </row>
    <row r="213" spans="1:4" s="26" customFormat="1" ht="17.25" customHeight="1">
      <c r="A213" s="75"/>
      <c r="B213" s="82" t="s">
        <v>101</v>
      </c>
      <c r="C213" s="82"/>
      <c r="D213" s="29">
        <v>195.99</v>
      </c>
    </row>
    <row r="214" spans="1:4" s="26" customFormat="1" ht="20.25" customHeight="1">
      <c r="A214" s="75"/>
      <c r="B214" s="82" t="s">
        <v>138</v>
      </c>
      <c r="C214" s="82"/>
      <c r="D214" s="29">
        <v>8455.74</v>
      </c>
    </row>
    <row r="215" spans="1:4" s="26" customFormat="1" ht="22.5" customHeight="1" hidden="1">
      <c r="A215" s="75"/>
      <c r="B215" s="89"/>
      <c r="C215" s="90"/>
      <c r="D215" s="29"/>
    </row>
    <row r="216" spans="1:4" s="26" customFormat="1" ht="39.75" customHeight="1" hidden="1">
      <c r="A216" s="75"/>
      <c r="B216" s="89"/>
      <c r="C216" s="90"/>
      <c r="D216" s="29"/>
    </row>
    <row r="217" spans="1:4" s="26" customFormat="1" ht="27.75" customHeight="1">
      <c r="A217" s="75"/>
      <c r="B217" s="93" t="s">
        <v>84</v>
      </c>
      <c r="C217" s="93"/>
      <c r="D217" s="50">
        <f>SUM(D210:D216)</f>
        <v>12915.61</v>
      </c>
    </row>
    <row r="218" spans="1:4" s="26" customFormat="1" ht="27.75" customHeight="1">
      <c r="A218" s="86" t="s">
        <v>31</v>
      </c>
      <c r="B218" s="89" t="s">
        <v>99</v>
      </c>
      <c r="C218" s="90"/>
      <c r="D218" s="41">
        <v>1500</v>
      </c>
    </row>
    <row r="219" spans="1:4" s="26" customFormat="1" ht="30.75" customHeight="1" hidden="1">
      <c r="A219" s="87"/>
      <c r="B219" s="89"/>
      <c r="C219" s="90"/>
      <c r="D219" s="29"/>
    </row>
    <row r="220" spans="1:4" s="26" customFormat="1" ht="27.75" customHeight="1" hidden="1">
      <c r="A220" s="87"/>
      <c r="B220" s="82"/>
      <c r="C220" s="82"/>
      <c r="D220" s="29"/>
    </row>
    <row r="221" spans="1:4" s="26" customFormat="1" ht="24.75" customHeight="1" hidden="1">
      <c r="A221" s="87"/>
      <c r="B221" s="89"/>
      <c r="C221" s="90"/>
      <c r="D221" s="29"/>
    </row>
    <row r="222" spans="1:4" s="26" customFormat="1" ht="27" customHeight="1" hidden="1">
      <c r="A222" s="87"/>
      <c r="B222" s="89"/>
      <c r="C222" s="90"/>
      <c r="D222" s="29"/>
    </row>
    <row r="223" spans="1:8" s="26" customFormat="1" ht="23.25" customHeight="1">
      <c r="A223" s="88"/>
      <c r="B223" s="93" t="s">
        <v>84</v>
      </c>
      <c r="C223" s="93"/>
      <c r="D223" s="50">
        <f>SUM(D218:D222)</f>
        <v>1500</v>
      </c>
      <c r="F223" s="28"/>
      <c r="G223" s="28"/>
      <c r="H223" s="28"/>
    </row>
    <row r="224" spans="1:4" s="26" customFormat="1" ht="24.75" customHeight="1" hidden="1">
      <c r="A224" s="86" t="s">
        <v>94</v>
      </c>
      <c r="B224" s="82"/>
      <c r="C224" s="82"/>
      <c r="D224" s="29"/>
    </row>
    <row r="225" spans="1:4" s="26" customFormat="1" ht="24" customHeight="1" hidden="1">
      <c r="A225" s="87"/>
      <c r="B225" s="89"/>
      <c r="C225" s="90"/>
      <c r="D225" s="29"/>
    </row>
    <row r="226" spans="1:4" s="26" customFormat="1" ht="21.75" customHeight="1" hidden="1">
      <c r="A226" s="87"/>
      <c r="B226" s="89"/>
      <c r="C226" s="90"/>
      <c r="D226" s="29"/>
    </row>
    <row r="227" spans="1:4" s="26" customFormat="1" ht="25.5" customHeight="1" hidden="1">
      <c r="A227" s="87"/>
      <c r="B227" s="85"/>
      <c r="C227" s="85"/>
      <c r="D227" s="29"/>
    </row>
    <row r="228" spans="1:4" s="26" customFormat="1" ht="21.75" customHeight="1" hidden="1">
      <c r="A228" s="88"/>
      <c r="B228" s="93" t="s">
        <v>84</v>
      </c>
      <c r="C228" s="93"/>
      <c r="D228" s="50">
        <f>SUM(D224:D227)</f>
        <v>0</v>
      </c>
    </row>
    <row r="229" spans="1:6" s="26" customFormat="1" ht="27.75" customHeight="1">
      <c r="A229" s="96" t="s">
        <v>45</v>
      </c>
      <c r="B229" s="82" t="s">
        <v>135</v>
      </c>
      <c r="C229" s="82"/>
      <c r="D229" s="29">
        <v>1002</v>
      </c>
      <c r="F229" s="28"/>
    </row>
    <row r="230" spans="1:4" s="26" customFormat="1" ht="28.5" customHeight="1">
      <c r="A230" s="97"/>
      <c r="B230" s="82" t="s">
        <v>95</v>
      </c>
      <c r="C230" s="82"/>
      <c r="D230" s="29">
        <v>700</v>
      </c>
    </row>
    <row r="231" spans="1:4" s="26" customFormat="1" ht="33" customHeight="1" hidden="1">
      <c r="A231" s="97"/>
      <c r="B231" s="89"/>
      <c r="C231" s="90"/>
      <c r="D231" s="29"/>
    </row>
    <row r="232" spans="1:4" s="26" customFormat="1" ht="18" customHeight="1" hidden="1">
      <c r="A232" s="97"/>
      <c r="B232" s="82"/>
      <c r="C232" s="82"/>
      <c r="D232" s="29"/>
    </row>
    <row r="233" spans="1:4" s="26" customFormat="1" ht="23.25" customHeight="1" hidden="1">
      <c r="A233" s="97"/>
      <c r="B233" s="89"/>
      <c r="C233" s="90"/>
      <c r="D233" s="29"/>
    </row>
    <row r="234" spans="1:7" s="26" customFormat="1" ht="28.5" customHeight="1">
      <c r="A234" s="98"/>
      <c r="B234" s="93" t="s">
        <v>84</v>
      </c>
      <c r="C234" s="93"/>
      <c r="D234" s="50">
        <f>SUM(D229:D233)</f>
        <v>1702</v>
      </c>
      <c r="G234" s="28"/>
    </row>
    <row r="235" spans="1:4" s="26" customFormat="1" ht="24" customHeight="1">
      <c r="A235" s="86" t="s">
        <v>64</v>
      </c>
      <c r="B235" s="89" t="s">
        <v>139</v>
      </c>
      <c r="C235" s="90"/>
      <c r="D235" s="29">
        <v>1900</v>
      </c>
    </row>
    <row r="236" spans="1:4" s="26" customFormat="1" ht="24.75" customHeight="1">
      <c r="A236" s="87"/>
      <c r="B236" s="82" t="s">
        <v>95</v>
      </c>
      <c r="C236" s="82"/>
      <c r="D236" s="29">
        <v>600</v>
      </c>
    </row>
    <row r="237" spans="1:4" s="26" customFormat="1" ht="27" customHeight="1" hidden="1">
      <c r="A237" s="87"/>
      <c r="B237" s="82"/>
      <c r="C237" s="82"/>
      <c r="D237" s="29"/>
    </row>
    <row r="238" spans="1:4" s="26" customFormat="1" ht="27.75" customHeight="1" hidden="1">
      <c r="A238" s="87"/>
      <c r="B238" s="82"/>
      <c r="C238" s="82"/>
      <c r="D238" s="29"/>
    </row>
    <row r="239" spans="1:4" s="26" customFormat="1" ht="17.25" customHeight="1" hidden="1">
      <c r="A239" s="87"/>
      <c r="B239" s="82"/>
      <c r="C239" s="82"/>
      <c r="D239" s="29"/>
    </row>
    <row r="240" spans="1:4" s="26" customFormat="1" ht="24" customHeight="1">
      <c r="A240" s="88"/>
      <c r="B240" s="93" t="s">
        <v>84</v>
      </c>
      <c r="C240" s="93"/>
      <c r="D240" s="50">
        <f>SUM(D235:D239)</f>
        <v>2500</v>
      </c>
    </row>
    <row r="241" spans="1:5" s="26" customFormat="1" ht="21.75" customHeight="1" hidden="1">
      <c r="A241" s="86" t="s">
        <v>80</v>
      </c>
      <c r="B241" s="89"/>
      <c r="C241" s="90"/>
      <c r="D241" s="29"/>
      <c r="E241" s="29">
        <v>211.99</v>
      </c>
    </row>
    <row r="242" spans="1:5" s="26" customFormat="1" ht="21.75" customHeight="1" hidden="1">
      <c r="A242" s="87"/>
      <c r="B242" s="89"/>
      <c r="C242" s="90"/>
      <c r="D242" s="29"/>
      <c r="E242" s="29">
        <f>126.65+506.43</f>
        <v>633.08</v>
      </c>
    </row>
    <row r="243" spans="1:5" s="26" customFormat="1" ht="21.75" customHeight="1" hidden="1">
      <c r="A243" s="87"/>
      <c r="B243" s="89"/>
      <c r="C243" s="90"/>
      <c r="D243" s="29"/>
      <c r="E243" s="29">
        <f>300+120+682.99</f>
        <v>1102.99</v>
      </c>
    </row>
    <row r="244" spans="1:5" s="26" customFormat="1" ht="20.25" customHeight="1" hidden="1">
      <c r="A244" s="87"/>
      <c r="B244" s="82"/>
      <c r="C244" s="82"/>
      <c r="D244" s="29"/>
      <c r="E244" s="28"/>
    </row>
    <row r="245" spans="1:4" s="26" customFormat="1" ht="25.5" customHeight="1" hidden="1">
      <c r="A245" s="88"/>
      <c r="B245" s="93" t="s">
        <v>84</v>
      </c>
      <c r="C245" s="93"/>
      <c r="D245" s="50">
        <f>SUM(D241:D244)</f>
        <v>0</v>
      </c>
    </row>
    <row r="246" spans="1:4" s="26" customFormat="1" ht="31.5" customHeight="1" hidden="1">
      <c r="A246" s="86" t="s">
        <v>87</v>
      </c>
      <c r="B246" s="82"/>
      <c r="C246" s="82"/>
      <c r="D246" s="29"/>
    </row>
    <row r="247" spans="1:4" s="26" customFormat="1" ht="40.5" customHeight="1" hidden="1">
      <c r="A247" s="87"/>
      <c r="B247" s="89"/>
      <c r="C247" s="90"/>
      <c r="D247" s="29"/>
    </row>
    <row r="248" spans="1:4" s="26" customFormat="1" ht="29.25" customHeight="1" hidden="1">
      <c r="A248" s="87"/>
      <c r="B248" s="82"/>
      <c r="C248" s="82"/>
      <c r="D248" s="29"/>
    </row>
    <row r="249" spans="1:4" s="26" customFormat="1" ht="25.5" customHeight="1" hidden="1">
      <c r="A249" s="87"/>
      <c r="B249" s="82"/>
      <c r="C249" s="82"/>
      <c r="D249" s="29"/>
    </row>
    <row r="250" spans="1:4" s="26" customFormat="1" ht="24" customHeight="1" hidden="1">
      <c r="A250" s="87"/>
      <c r="B250" s="82"/>
      <c r="C250" s="82"/>
      <c r="D250" s="29"/>
    </row>
    <row r="251" spans="1:4" s="26" customFormat="1" ht="32.25" customHeight="1" hidden="1">
      <c r="A251" s="88"/>
      <c r="B251" s="93" t="s">
        <v>84</v>
      </c>
      <c r="C251" s="93"/>
      <c r="D251" s="50">
        <f>SUM(D246:D250)</f>
        <v>0</v>
      </c>
    </row>
    <row r="252" spans="1:4" s="26" customFormat="1" ht="24" customHeight="1">
      <c r="A252" s="86" t="s">
        <v>0</v>
      </c>
      <c r="B252" s="82" t="s">
        <v>101</v>
      </c>
      <c r="C252" s="82"/>
      <c r="D252" s="29">
        <v>635.1</v>
      </c>
    </row>
    <row r="253" spans="1:4" s="26" customFormat="1" ht="35.25" customHeight="1">
      <c r="A253" s="87"/>
      <c r="B253" s="82" t="s">
        <v>96</v>
      </c>
      <c r="C253" s="82"/>
      <c r="D253" s="29">
        <v>440</v>
      </c>
    </row>
    <row r="254" spans="1:4" s="26" customFormat="1" ht="33" customHeight="1" hidden="1">
      <c r="A254" s="87"/>
      <c r="B254" s="82"/>
      <c r="C254" s="82"/>
      <c r="D254" s="29"/>
    </row>
    <row r="255" spans="1:4" s="26" customFormat="1" ht="36.75" customHeight="1" hidden="1">
      <c r="A255" s="87"/>
      <c r="B255" s="82"/>
      <c r="C255" s="82"/>
      <c r="D255" s="29"/>
    </row>
    <row r="256" spans="1:4" s="26" customFormat="1" ht="40.5" customHeight="1" hidden="1">
      <c r="A256" s="87"/>
      <c r="B256" s="82"/>
      <c r="C256" s="82"/>
      <c r="D256" s="29"/>
    </row>
    <row r="257" spans="1:4" s="26" customFormat="1" ht="27" customHeight="1">
      <c r="A257" s="88"/>
      <c r="B257" s="93" t="s">
        <v>84</v>
      </c>
      <c r="C257" s="93"/>
      <c r="D257" s="50">
        <f>SUM(D252:E256)</f>
        <v>1075.1</v>
      </c>
    </row>
    <row r="258" spans="1:4" s="26" customFormat="1" ht="56.25" customHeight="1">
      <c r="A258" s="86" t="s">
        <v>58</v>
      </c>
      <c r="B258" s="82" t="s">
        <v>143</v>
      </c>
      <c r="C258" s="82"/>
      <c r="D258" s="29">
        <v>28406.51</v>
      </c>
    </row>
    <row r="259" spans="1:4" s="26" customFormat="1" ht="43.5" customHeight="1" hidden="1">
      <c r="A259" s="87"/>
      <c r="B259" s="89"/>
      <c r="C259" s="90"/>
      <c r="D259" s="29"/>
    </row>
    <row r="260" spans="1:4" s="26" customFormat="1" ht="20.25" customHeight="1" hidden="1">
      <c r="A260" s="87"/>
      <c r="B260" s="82"/>
      <c r="C260" s="82"/>
      <c r="D260" s="29"/>
    </row>
    <row r="261" spans="1:4" s="26" customFormat="1" ht="36.75" customHeight="1" hidden="1">
      <c r="A261" s="87"/>
      <c r="B261" s="82"/>
      <c r="C261" s="82"/>
      <c r="D261" s="29"/>
    </row>
    <row r="262" spans="1:4" s="26" customFormat="1" ht="40.5" customHeight="1" hidden="1">
      <c r="A262" s="87"/>
      <c r="B262" s="82"/>
      <c r="C262" s="82"/>
      <c r="D262" s="29"/>
    </row>
    <row r="263" spans="1:4" s="26" customFormat="1" ht="27" customHeight="1">
      <c r="A263" s="88"/>
      <c r="B263" s="93" t="s">
        <v>84</v>
      </c>
      <c r="C263" s="93"/>
      <c r="D263" s="50">
        <f>SUM(D258:E262)</f>
        <v>28406.51</v>
      </c>
    </row>
    <row r="264" spans="1:4" s="26" customFormat="1" ht="28.5" customHeight="1" hidden="1">
      <c r="A264" s="86" t="s">
        <v>123</v>
      </c>
      <c r="B264" s="82"/>
      <c r="C264" s="82"/>
      <c r="D264" s="29"/>
    </row>
    <row r="265" spans="1:4" s="26" customFormat="1" ht="32.25" customHeight="1" hidden="1">
      <c r="A265" s="87"/>
      <c r="B265" s="89"/>
      <c r="C265" s="90"/>
      <c r="D265" s="29"/>
    </row>
    <row r="266" spans="1:4" s="26" customFormat="1" ht="36" customHeight="1" hidden="1">
      <c r="A266" s="87"/>
      <c r="B266" s="89"/>
      <c r="C266" s="90"/>
      <c r="D266" s="29"/>
    </row>
    <row r="267" spans="1:4" s="26" customFormat="1" ht="22.5" customHeight="1" hidden="1">
      <c r="A267" s="87"/>
      <c r="B267" s="82"/>
      <c r="C267" s="82"/>
      <c r="D267" s="29"/>
    </row>
    <row r="268" spans="1:4" s="26" customFormat="1" ht="33" customHeight="1" hidden="1">
      <c r="A268" s="87"/>
      <c r="B268" s="82"/>
      <c r="C268" s="82"/>
      <c r="D268" s="29"/>
    </row>
    <row r="269" spans="1:4" s="26" customFormat="1" ht="26.25" customHeight="1" hidden="1">
      <c r="A269" s="88"/>
      <c r="B269" s="93" t="s">
        <v>84</v>
      </c>
      <c r="C269" s="93"/>
      <c r="D269" s="50">
        <f>SUM(D264:E268)</f>
        <v>0</v>
      </c>
    </row>
    <row r="270" spans="1:4" s="26" customFormat="1" ht="29.25" customHeight="1">
      <c r="A270" s="100" t="s">
        <v>12</v>
      </c>
      <c r="B270" s="89" t="s">
        <v>44</v>
      </c>
      <c r="C270" s="90"/>
      <c r="D270" s="59">
        <f>300+300</f>
        <v>600</v>
      </c>
    </row>
    <row r="271" spans="1:4" s="26" customFormat="1" ht="33" customHeight="1">
      <c r="A271" s="101"/>
      <c r="B271" s="89" t="s">
        <v>145</v>
      </c>
      <c r="C271" s="90"/>
      <c r="D271" s="66">
        <v>39409.62</v>
      </c>
    </row>
    <row r="272" spans="1:4" s="26" customFormat="1" ht="27" customHeight="1">
      <c r="A272" s="101"/>
      <c r="B272" s="89" t="s">
        <v>146</v>
      </c>
      <c r="C272" s="90"/>
      <c r="D272" s="66">
        <v>1226.14</v>
      </c>
    </row>
    <row r="273" spans="1:4" s="26" customFormat="1" ht="38.25" customHeight="1">
      <c r="A273" s="101"/>
      <c r="B273" s="89" t="s">
        <v>147</v>
      </c>
      <c r="C273" s="99"/>
      <c r="D273" s="66">
        <v>3600</v>
      </c>
    </row>
    <row r="274" spans="1:4" s="26" customFormat="1" ht="27.75" customHeight="1" hidden="1">
      <c r="A274" s="101"/>
      <c r="B274" s="89"/>
      <c r="C274" s="99"/>
      <c r="D274" s="66"/>
    </row>
    <row r="275" spans="1:4" s="26" customFormat="1" ht="33.75" customHeight="1" hidden="1">
      <c r="A275" s="101"/>
      <c r="B275" s="89"/>
      <c r="C275" s="99"/>
      <c r="D275" s="66"/>
    </row>
    <row r="276" spans="1:4" s="26" customFormat="1" ht="33.75" customHeight="1" hidden="1">
      <c r="A276" s="101"/>
      <c r="B276" s="89"/>
      <c r="C276" s="99"/>
      <c r="D276" s="66"/>
    </row>
    <row r="277" spans="1:4" s="26" customFormat="1" ht="31.5" customHeight="1" hidden="1">
      <c r="A277" s="101"/>
      <c r="B277" s="89"/>
      <c r="C277" s="99"/>
      <c r="D277" s="66"/>
    </row>
    <row r="278" spans="1:4" s="26" customFormat="1" ht="27" customHeight="1" hidden="1">
      <c r="A278" s="101"/>
      <c r="B278" s="89"/>
      <c r="C278" s="90"/>
      <c r="D278" s="66"/>
    </row>
    <row r="279" spans="1:4" s="26" customFormat="1" ht="27.75" customHeight="1" hidden="1">
      <c r="A279" s="101"/>
      <c r="B279" s="103"/>
      <c r="C279" s="104"/>
      <c r="D279" s="69"/>
    </row>
    <row r="280" spans="1:4" s="26" customFormat="1" ht="30.75" customHeight="1" hidden="1">
      <c r="A280" s="102"/>
      <c r="B280" s="89"/>
      <c r="C280" s="90"/>
      <c r="D280" s="67"/>
    </row>
    <row r="281" spans="1:6" s="26" customFormat="1" ht="36" customHeight="1">
      <c r="A281" s="43"/>
      <c r="B281" s="91" t="s">
        <v>84</v>
      </c>
      <c r="C281" s="92"/>
      <c r="D281" s="50">
        <f>SUM(D270:D280)</f>
        <v>44835.76</v>
      </c>
      <c r="F281" s="28"/>
    </row>
    <row r="282" spans="1:8" s="26" customFormat="1" ht="27.75" customHeight="1">
      <c r="A282" s="21"/>
      <c r="B282" s="105" t="s">
        <v>19</v>
      </c>
      <c r="C282" s="106"/>
      <c r="D282" s="24">
        <f>D154+D16</f>
        <v>4507580.18</v>
      </c>
      <c r="E282" s="27"/>
      <c r="F282" s="28"/>
      <c r="G282" s="28"/>
      <c r="H282" s="28"/>
    </row>
    <row r="283" spans="1:7" s="26" customFormat="1" ht="25.5" customHeight="1">
      <c r="A283" s="21"/>
      <c r="B283" s="107" t="s">
        <v>57</v>
      </c>
      <c r="C283" s="107"/>
      <c r="D283" s="24">
        <f>SUM(D284:E296)</f>
        <v>79999</v>
      </c>
      <c r="E283" s="27"/>
      <c r="G283" s="28"/>
    </row>
    <row r="284" spans="1:7" s="26" customFormat="1" ht="27.75" customHeight="1">
      <c r="A284" s="43" t="s">
        <v>148</v>
      </c>
      <c r="B284" s="108" t="s">
        <v>149</v>
      </c>
      <c r="C284" s="109"/>
      <c r="D284" s="64">
        <v>79999</v>
      </c>
      <c r="E284" s="27"/>
      <c r="G284" s="28"/>
    </row>
    <row r="285" spans="1:5" s="26" customFormat="1" ht="21" customHeight="1">
      <c r="A285" s="43"/>
      <c r="B285" s="82"/>
      <c r="C285" s="82"/>
      <c r="D285" s="29"/>
      <c r="E285" s="27"/>
    </row>
    <row r="286" spans="1:5" s="26" customFormat="1" ht="31.5" customHeight="1" hidden="1">
      <c r="A286" s="43"/>
      <c r="B286" s="82"/>
      <c r="C286" s="82"/>
      <c r="D286" s="29"/>
      <c r="E286" s="57"/>
    </row>
    <row r="287" spans="1:5" s="26" customFormat="1" ht="46.5" customHeight="1" hidden="1">
      <c r="A287" s="43"/>
      <c r="B287" s="82"/>
      <c r="C287" s="82"/>
      <c r="D287" s="56"/>
      <c r="E287" s="57"/>
    </row>
    <row r="288" spans="1:5" s="26" customFormat="1" ht="18.75" hidden="1">
      <c r="A288" s="43"/>
      <c r="B288" s="107"/>
      <c r="C288" s="107"/>
      <c r="D288" s="56"/>
      <c r="E288" s="57"/>
    </row>
    <row r="289" spans="1:5" s="26" customFormat="1" ht="12.75" customHeight="1" hidden="1">
      <c r="A289" s="43"/>
      <c r="B289" s="82"/>
      <c r="C289" s="82"/>
      <c r="D289" s="29"/>
      <c r="E289" s="57"/>
    </row>
    <row r="290" spans="1:5" s="26" customFormat="1" ht="27.75" customHeight="1" hidden="1">
      <c r="A290" s="86"/>
      <c r="B290" s="89"/>
      <c r="C290" s="90"/>
      <c r="D290" s="29"/>
      <c r="E290" s="57"/>
    </row>
    <row r="291" spans="1:5" s="26" customFormat="1" ht="24.75" customHeight="1" hidden="1">
      <c r="A291" s="87"/>
      <c r="B291" s="89"/>
      <c r="C291" s="90"/>
      <c r="D291" s="29"/>
      <c r="E291" s="57"/>
    </row>
    <row r="292" spans="1:5" s="26" customFormat="1" ht="23.25" customHeight="1" hidden="1">
      <c r="A292" s="87"/>
      <c r="B292" s="82"/>
      <c r="C292" s="82"/>
      <c r="D292" s="29"/>
      <c r="E292" s="57"/>
    </row>
    <row r="293" spans="1:4" s="26" customFormat="1" ht="25.5" customHeight="1" hidden="1">
      <c r="A293" s="88"/>
      <c r="B293" s="82"/>
      <c r="C293" s="82"/>
      <c r="D293" s="29"/>
    </row>
    <row r="294" spans="1:4" s="26" customFormat="1" ht="20.25" customHeight="1" hidden="1">
      <c r="A294" s="86"/>
      <c r="B294" s="89"/>
      <c r="C294" s="90"/>
      <c r="D294" s="29"/>
    </row>
    <row r="295" spans="1:4" s="26" customFormat="1" ht="29.25" customHeight="1" hidden="1">
      <c r="A295" s="88"/>
      <c r="B295" s="82"/>
      <c r="C295" s="82"/>
      <c r="D295" s="29"/>
    </row>
    <row r="296" spans="1:4" s="26" customFormat="1" ht="9" customHeight="1" hidden="1">
      <c r="A296" s="43"/>
      <c r="B296" s="82"/>
      <c r="C296" s="82"/>
      <c r="D296" s="29"/>
    </row>
    <row r="297" spans="1:7" s="26" customFormat="1" ht="20.25" customHeight="1">
      <c r="A297" s="43" t="s">
        <v>26</v>
      </c>
      <c r="B297" s="75" t="s">
        <v>86</v>
      </c>
      <c r="C297" s="75"/>
      <c r="D297" s="24">
        <f>D282+D283</f>
        <v>4587579.18</v>
      </c>
      <c r="F297" s="28"/>
      <c r="G297" s="28"/>
    </row>
    <row r="298" spans="1:4" s="26" customFormat="1" ht="36" customHeight="1" hidden="1">
      <c r="A298" s="43"/>
      <c r="B298" s="108"/>
      <c r="C298" s="109"/>
      <c r="D298" s="21"/>
    </row>
    <row r="299" spans="1:4" s="26" customFormat="1" ht="20.25" customHeight="1" hidden="1">
      <c r="A299" s="43"/>
      <c r="B299" s="82"/>
      <c r="C299" s="82"/>
      <c r="D299" s="29"/>
    </row>
    <row r="300" spans="1:4" s="54" customFormat="1" ht="22.5" customHeight="1">
      <c r="A300" s="52"/>
      <c r="B300" s="112" t="s">
        <v>88</v>
      </c>
      <c r="C300" s="112"/>
      <c r="D300" s="53">
        <f>D14-D282-D283</f>
        <v>132871808.41</v>
      </c>
    </row>
    <row r="301" spans="2:3" s="26" customFormat="1" ht="34.5" customHeight="1" hidden="1">
      <c r="B301" s="110"/>
      <c r="C301" s="110"/>
    </row>
    <row r="302" spans="1:5" s="26" customFormat="1" ht="32.25" customHeight="1">
      <c r="A302" s="43"/>
      <c r="B302" s="111" t="s">
        <v>81</v>
      </c>
      <c r="C302" s="109"/>
      <c r="D302" s="24">
        <f>SUM(D303:D305)</f>
        <v>0</v>
      </c>
      <c r="E302" s="27"/>
    </row>
    <row r="303" spans="1:5" s="26" customFormat="1" ht="30.75" customHeight="1" hidden="1">
      <c r="A303" s="21" t="s">
        <v>60</v>
      </c>
      <c r="B303" s="89"/>
      <c r="C303" s="90"/>
      <c r="D303" s="29"/>
      <c r="E303" s="28"/>
    </row>
    <row r="304" spans="1:5" s="26" customFormat="1" ht="31.5" customHeight="1" hidden="1">
      <c r="A304" s="21" t="s">
        <v>126</v>
      </c>
      <c r="B304" s="89"/>
      <c r="C304" s="90"/>
      <c r="D304" s="29"/>
      <c r="E304" s="28"/>
    </row>
    <row r="305" spans="1:4" s="26" customFormat="1" ht="40.5" customHeight="1" hidden="1">
      <c r="A305" s="21"/>
      <c r="B305" s="89"/>
      <c r="C305" s="90"/>
      <c r="D305" s="29"/>
    </row>
    <row r="306" ht="15.75" customHeight="1"/>
  </sheetData>
  <sheetProtection password="CE26" sheet="1"/>
  <mergeCells count="21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152:C152"/>
    <mergeCell ref="B153:C153"/>
    <mergeCell ref="B154:C154"/>
    <mergeCell ref="A155:A164"/>
    <mergeCell ref="B155:C155"/>
    <mergeCell ref="B156:C156"/>
    <mergeCell ref="B157:C157"/>
    <mergeCell ref="B158:C158"/>
    <mergeCell ref="B159:C159"/>
    <mergeCell ref="B160:C160"/>
    <mergeCell ref="B161:C161"/>
    <mergeCell ref="B164:C164"/>
    <mergeCell ref="A165:A169"/>
    <mergeCell ref="B165:C165"/>
    <mergeCell ref="B166:C166"/>
    <mergeCell ref="B167:C167"/>
    <mergeCell ref="B168:C168"/>
    <mergeCell ref="B169:C169"/>
    <mergeCell ref="A170:A177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89"/>
    <mergeCell ref="B186:C186"/>
    <mergeCell ref="B187:C187"/>
    <mergeCell ref="B188:C188"/>
    <mergeCell ref="B189:C189"/>
    <mergeCell ref="A190:A196"/>
    <mergeCell ref="B190:C190"/>
    <mergeCell ref="B191:C191"/>
    <mergeCell ref="B192:C192"/>
    <mergeCell ref="B193:C193"/>
    <mergeCell ref="B194:C194"/>
    <mergeCell ref="B195:C195"/>
    <mergeCell ref="B196:C196"/>
    <mergeCell ref="A197:A209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28"/>
    <mergeCell ref="B224:C224"/>
    <mergeCell ref="B225:C225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A235:A240"/>
    <mergeCell ref="B235:C235"/>
    <mergeCell ref="B236:C236"/>
    <mergeCell ref="B237:C237"/>
    <mergeCell ref="B238:C238"/>
    <mergeCell ref="B239:C239"/>
    <mergeCell ref="B240:C240"/>
    <mergeCell ref="A241:A245"/>
    <mergeCell ref="B241:C241"/>
    <mergeCell ref="B242:C242"/>
    <mergeCell ref="B243:C243"/>
    <mergeCell ref="B244:C244"/>
    <mergeCell ref="B245:C245"/>
    <mergeCell ref="A246:A251"/>
    <mergeCell ref="B246:C246"/>
    <mergeCell ref="B247:C247"/>
    <mergeCell ref="B248:C248"/>
    <mergeCell ref="B249:C249"/>
    <mergeCell ref="B250:C250"/>
    <mergeCell ref="B251:C251"/>
    <mergeCell ref="A252:A257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0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6:C286"/>
    <mergeCell ref="B287:C287"/>
    <mergeCell ref="B288:C288"/>
    <mergeCell ref="B289:C289"/>
    <mergeCell ref="A290:A293"/>
    <mergeCell ref="B290:C290"/>
    <mergeCell ref="B291:C291"/>
    <mergeCell ref="B292:C292"/>
    <mergeCell ref="B293:C293"/>
    <mergeCell ref="A294:A295"/>
    <mergeCell ref="B294:C294"/>
    <mergeCell ref="B295:C295"/>
    <mergeCell ref="B296:C296"/>
    <mergeCell ref="B297:C297"/>
    <mergeCell ref="B298:C298"/>
    <mergeCell ref="B305:C305"/>
    <mergeCell ref="B162:C162"/>
    <mergeCell ref="B163:C163"/>
    <mergeCell ref="B299:C299"/>
    <mergeCell ref="B300:C300"/>
    <mergeCell ref="B301:C301"/>
    <mergeCell ref="B302:C302"/>
    <mergeCell ref="B303:C303"/>
    <mergeCell ref="B304:C304"/>
    <mergeCell ref="B285:C285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65" r:id="rId1"/>
  <rowBreaks count="1" manualBreakCount="1">
    <brk id="2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2022-12-19T06:50:48Z</dcterms:modified>
  <cp:category/>
  <cp:version/>
  <cp:contentType/>
  <cp:contentStatus/>
</cp:coreProperties>
</file>