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'Лист3'!$A$1:$K$64</definedName>
  </definedNames>
  <calcPr fullCalcOnLoad="1"/>
</workbook>
</file>

<file path=xl/sharedStrings.xml><?xml version="1.0" encoding="utf-8"?>
<sst xmlns="http://schemas.openxmlformats.org/spreadsheetml/2006/main" count="96" uniqueCount="87">
  <si>
    <t xml:space="preserve">                                     </t>
  </si>
  <si>
    <t>Загальна сума доходів</t>
  </si>
  <si>
    <t>ЗВЕДЕННЯ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</si>
  <si>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</si>
  <si>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</si>
  <si>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</si>
  <si>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</si>
  <si>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</si>
  <si>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</si>
  <si>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</si>
  <si>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</si>
  <si>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</si>
  <si>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</si>
  <si>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</si>
  <si>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</si>
  <si>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</si>
  <si>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</si>
  <si>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</si>
  <si>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</si>
  <si>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</si>
  <si>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</si>
  <si>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</si>
  <si>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</si>
  <si>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</si>
  <si>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</si>
  <si>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</si>
  <si>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</si>
  <si>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</si>
  <si>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</si>
  <si>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</si>
  <si>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</si>
  <si>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</si>
  <si>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</si>
  <si>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</si>
  <si>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</si>
  <si>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</si>
  <si>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</si>
  <si>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</si>
  <si>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</si>
  <si>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</si>
  <si>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</si>
  <si>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</si>
  <si>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</si>
  <si>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</si>
  <si>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</si>
  <si>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</si>
  <si>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</si>
  <si>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</si>
  <si>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</si>
  <si>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</si>
  <si>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</si>
  <si>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</si>
  <si>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</si>
  <si>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</si>
  <si>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</si>
  <si>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</si>
  <si>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</si>
  <si>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</si>
  <si>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</si>
  <si>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</si>
  <si>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</si>
  <si>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</si>
  <si>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</si>
  <si>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</si>
  <si>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</si>
  <si>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</si>
  <si>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</si>
  <si>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</si>
  <si>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</si>
  <si>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</si>
  <si>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</si>
  <si>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</si>
  <si>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</si>
  <si>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</si>
  <si>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</si>
  <si>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року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</si>
  <si>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</si>
  <si>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</si>
  <si>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</si>
  <si>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>2023 рік</t>
  </si>
  <si>
    <t>2023 року</t>
  </si>
  <si>
    <t>в 2023р.</t>
  </si>
  <si>
    <t>періоду 2022р.</t>
  </si>
  <si>
    <t xml:space="preserve">               Виконання плану доходів бюджету Ніжинської м ТГ за 4 місяці 2023 року</t>
  </si>
  <si>
    <t>за 4 місяці</t>
  </si>
  <si>
    <t>4 місяці</t>
  </si>
  <si>
    <t xml:space="preserve">    -Адміністративні штрафи за адміністративні правопорушення у сфері забезпечення безпеки дорожнього руху, зафіксовані в автоматичному режимі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</si>
</sst>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60" workbookViewId="0" topLeftCell="A1">
      <selection activeCell="A23" sqref="A2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0.75390625" style="0" customWidth="1"/>
    <col min="11" max="11" width="21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57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"/>
      <c r="L1" s="9"/>
      <c r="M1" s="9"/>
      <c r="N1" s="9"/>
    </row>
    <row r="2" spans="1:14" ht="43.5" customHeight="1">
      <c r="A2" s="91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10"/>
      <c r="L2" s="10"/>
      <c r="M2" s="10"/>
      <c r="N2" s="10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24</v>
      </c>
      <c r="L3" s="8"/>
      <c r="N3" t="s">
        <v>0</v>
      </c>
      <c r="O3" s="1"/>
      <c r="P3" s="2"/>
    </row>
    <row r="4" spans="1:11" ht="24" customHeight="1">
      <c r="A4" s="81"/>
      <c r="B4" s="26" t="s">
        <v>9</v>
      </c>
      <c r="C4" s="26" t="s">
        <v>31</v>
      </c>
      <c r="D4" s="26" t="s">
        <v>9</v>
      </c>
      <c r="E4" s="26" t="s">
        <v>9</v>
      </c>
      <c r="F4" s="76" t="s">
        <v>8</v>
      </c>
      <c r="G4" s="47" t="s">
        <v>32</v>
      </c>
      <c r="H4" s="84" t="s">
        <v>58</v>
      </c>
      <c r="I4" s="85"/>
      <c r="J4" s="48" t="s">
        <v>32</v>
      </c>
      <c r="K4" s="49" t="s">
        <v>38</v>
      </c>
    </row>
    <row r="5" spans="1:11" ht="21.75" customHeight="1">
      <c r="A5" s="82"/>
      <c r="B5" s="27" t="s">
        <v>7</v>
      </c>
      <c r="C5" s="27" t="s">
        <v>18</v>
      </c>
      <c r="D5" s="27" t="s">
        <v>7</v>
      </c>
      <c r="E5" s="27" t="s">
        <v>7</v>
      </c>
      <c r="F5" s="77" t="s">
        <v>18</v>
      </c>
      <c r="G5" s="50" t="s">
        <v>44</v>
      </c>
      <c r="H5" s="86"/>
      <c r="I5" s="87"/>
      <c r="J5" s="52" t="s">
        <v>19</v>
      </c>
      <c r="K5" s="53" t="s">
        <v>39</v>
      </c>
    </row>
    <row r="6" spans="1:11" ht="22.5" customHeight="1">
      <c r="A6" s="82"/>
      <c r="B6" s="27" t="s">
        <v>79</v>
      </c>
      <c r="C6" s="38" t="s">
        <v>84</v>
      </c>
      <c r="D6" s="27" t="s">
        <v>79</v>
      </c>
      <c r="E6" s="27" t="s">
        <v>85</v>
      </c>
      <c r="F6" s="77" t="s">
        <v>84</v>
      </c>
      <c r="G6" s="50" t="s">
        <v>42</v>
      </c>
      <c r="H6" s="88"/>
      <c r="I6" s="89"/>
      <c r="J6" s="52" t="s">
        <v>30</v>
      </c>
      <c r="K6" s="53" t="s">
        <v>81</v>
      </c>
    </row>
    <row r="7" spans="1:11" ht="49.5" customHeight="1">
      <c r="A7" s="83"/>
      <c r="B7" s="28" t="s">
        <v>41</v>
      </c>
      <c r="C7" s="38" t="s">
        <v>75</v>
      </c>
      <c r="D7" s="28" t="s">
        <v>22</v>
      </c>
      <c r="E7" s="28" t="s">
        <v>80</v>
      </c>
      <c r="F7" s="78" t="s">
        <v>80</v>
      </c>
      <c r="G7" s="54" t="s">
        <v>43</v>
      </c>
      <c r="H7" s="55" t="s">
        <v>59</v>
      </c>
      <c r="I7" s="56" t="s">
        <v>56</v>
      </c>
      <c r="J7" s="51" t="s">
        <v>82</v>
      </c>
      <c r="K7" s="53" t="s">
        <v>40</v>
      </c>
    </row>
    <row r="8" spans="1:11" ht="26.25" customHeight="1">
      <c r="A8" s="12" t="s">
        <v>11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10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8.5" customHeight="1">
      <c r="A10" s="17" t="s">
        <v>69</v>
      </c>
      <c r="B10" s="31">
        <v>405377000</v>
      </c>
      <c r="C10" s="41">
        <v>101939003.1</v>
      </c>
      <c r="D10" s="41">
        <v>405377000</v>
      </c>
      <c r="E10" s="41">
        <v>135125600</v>
      </c>
      <c r="F10" s="41">
        <v>152160235.18</v>
      </c>
      <c r="G10" s="41">
        <f aca="true" t="shared" si="0" ref="G10:G50">F10-B10</f>
        <v>-253216764.82</v>
      </c>
      <c r="H10" s="41">
        <f>F10-E10</f>
        <v>17034635.180000007</v>
      </c>
      <c r="I10" s="60">
        <f>IF(E10=0,0,F10/E10*100)</f>
        <v>112.60651954921941</v>
      </c>
      <c r="J10" s="61">
        <f aca="true" t="shared" si="1" ref="J10:J50">F10-C10</f>
        <v>50221232.08000001</v>
      </c>
      <c r="K10" s="62">
        <f aca="true" t="shared" si="2" ref="K10:K50">D10-B10</f>
        <v>0</v>
      </c>
    </row>
    <row r="11" spans="1:11" ht="28.5" customHeight="1">
      <c r="A11" s="17" t="s">
        <v>6</v>
      </c>
      <c r="B11" s="31">
        <v>259600</v>
      </c>
      <c r="C11" s="41">
        <v>137730.71</v>
      </c>
      <c r="D11" s="41">
        <v>259600</v>
      </c>
      <c r="E11" s="41">
        <v>86600</v>
      </c>
      <c r="F11" s="41">
        <v>185767.04</v>
      </c>
      <c r="G11" s="41">
        <f t="shared" si="0"/>
        <v>-73832.95999999999</v>
      </c>
      <c r="H11" s="41">
        <f aca="true" t="shared" si="3" ref="H11:H39">F11-E11</f>
        <v>99167.04000000001</v>
      </c>
      <c r="I11" s="60">
        <f aca="true" t="shared" si="4" ref="I11:I31">IF(E11=0,0,F11/E11*100)</f>
        <v>214.51159353348731</v>
      </c>
      <c r="J11" s="61">
        <f t="shared" si="1"/>
        <v>48036.330000000016</v>
      </c>
      <c r="K11" s="62">
        <f t="shared" si="2"/>
        <v>0</v>
      </c>
    </row>
    <row r="12" spans="1:11" ht="91.5" customHeight="1">
      <c r="A12" s="20" t="s">
        <v>50</v>
      </c>
      <c r="B12" s="32">
        <v>0</v>
      </c>
      <c r="C12" s="41">
        <v>5.25</v>
      </c>
      <c r="D12" s="41">
        <v>0</v>
      </c>
      <c r="E12" s="41">
        <v>0</v>
      </c>
      <c r="F12" s="41">
        <v>3387.93</v>
      </c>
      <c r="G12" s="41">
        <f t="shared" si="0"/>
        <v>3387.93</v>
      </c>
      <c r="H12" s="41">
        <f t="shared" si="3"/>
        <v>3387.93</v>
      </c>
      <c r="I12" s="60">
        <f t="shared" si="4"/>
        <v>0</v>
      </c>
      <c r="J12" s="61">
        <f t="shared" si="1"/>
        <v>3382.68</v>
      </c>
      <c r="K12" s="62">
        <f t="shared" si="2"/>
        <v>0</v>
      </c>
    </row>
    <row r="13" spans="1:11" ht="68.25" customHeight="1">
      <c r="A13" s="20" t="s">
        <v>64</v>
      </c>
      <c r="B13" s="32">
        <v>97900</v>
      </c>
      <c r="C13" s="41">
        <v>27527.75</v>
      </c>
      <c r="D13" s="41">
        <v>97900</v>
      </c>
      <c r="E13" s="41">
        <v>32600</v>
      </c>
      <c r="F13" s="41">
        <v>33609.17</v>
      </c>
      <c r="G13" s="41">
        <f t="shared" si="0"/>
        <v>-64290.83</v>
      </c>
      <c r="H13" s="41">
        <f t="shared" si="3"/>
        <v>1009.1699999999983</v>
      </c>
      <c r="I13" s="60">
        <f t="shared" si="4"/>
        <v>103.0956134969325</v>
      </c>
      <c r="J13" s="61">
        <f t="shared" si="1"/>
        <v>6081.419999999998</v>
      </c>
      <c r="K13" s="62">
        <f t="shared" si="2"/>
        <v>0</v>
      </c>
    </row>
    <row r="14" spans="1:11" ht="48" customHeight="1">
      <c r="A14" s="20" t="s">
        <v>36</v>
      </c>
      <c r="B14" s="32">
        <v>386400</v>
      </c>
      <c r="C14" s="41">
        <v>504998.43</v>
      </c>
      <c r="D14" s="41">
        <v>386400</v>
      </c>
      <c r="E14" s="41">
        <v>128800</v>
      </c>
      <c r="F14" s="41">
        <v>774454.95</v>
      </c>
      <c r="G14" s="41">
        <f t="shared" si="0"/>
        <v>388054.94999999995</v>
      </c>
      <c r="H14" s="41">
        <f t="shared" si="3"/>
        <v>645654.95</v>
      </c>
      <c r="I14" s="60">
        <f t="shared" si="4"/>
        <v>601.2848990683229</v>
      </c>
      <c r="J14" s="61">
        <f t="shared" si="1"/>
        <v>269456.51999999996</v>
      </c>
      <c r="K14" s="62">
        <f t="shared" si="2"/>
        <v>0</v>
      </c>
    </row>
    <row r="15" spans="1:11" ht="48" customHeight="1">
      <c r="A15" s="20" t="s">
        <v>37</v>
      </c>
      <c r="B15" s="32">
        <v>9361200</v>
      </c>
      <c r="C15" s="41">
        <v>1701951.15</v>
      </c>
      <c r="D15" s="41">
        <v>9361200</v>
      </c>
      <c r="E15" s="41">
        <v>3120400</v>
      </c>
      <c r="F15" s="41">
        <v>3876153.13</v>
      </c>
      <c r="G15" s="41">
        <f t="shared" si="0"/>
        <v>-5485046.87</v>
      </c>
      <c r="H15" s="41">
        <f t="shared" si="3"/>
        <v>755753.1299999999</v>
      </c>
      <c r="I15" s="60">
        <f t="shared" si="4"/>
        <v>124.21975163440584</v>
      </c>
      <c r="J15" s="61">
        <f t="shared" si="1"/>
        <v>2174201.98</v>
      </c>
      <c r="K15" s="62">
        <f t="shared" si="2"/>
        <v>0</v>
      </c>
    </row>
    <row r="16" spans="1:11" ht="147.75" customHeight="1">
      <c r="A16" s="79" t="s">
        <v>78</v>
      </c>
      <c r="B16" s="33">
        <v>6538100</v>
      </c>
      <c r="C16" s="41"/>
      <c r="D16" s="41">
        <v>6538100</v>
      </c>
      <c r="E16" s="41">
        <v>2179300</v>
      </c>
      <c r="F16" s="41">
        <v>1553657.92</v>
      </c>
      <c r="G16" s="41">
        <f>F16-B16</f>
        <v>-4984442.08</v>
      </c>
      <c r="H16" s="41">
        <f>F16-E16</f>
        <v>-625642.0800000001</v>
      </c>
      <c r="I16" s="60">
        <f>IF(E16=0,0,F16/E16*100)</f>
        <v>71.29160372596705</v>
      </c>
      <c r="J16" s="61">
        <f>F16-C16</f>
        <v>1553657.92</v>
      </c>
      <c r="K16" s="62">
        <f>D16-B16</f>
        <v>0</v>
      </c>
    </row>
    <row r="17" spans="1:11" ht="98.25" customHeight="1">
      <c r="A17" s="22" t="s">
        <v>77</v>
      </c>
      <c r="B17" s="33">
        <v>11983400</v>
      </c>
      <c r="C17" s="41">
        <v>3500876.69</v>
      </c>
      <c r="D17" s="41">
        <v>11983400</v>
      </c>
      <c r="E17" s="41">
        <v>3994500</v>
      </c>
      <c r="F17" s="41">
        <v>3582329.96</v>
      </c>
      <c r="G17" s="41">
        <f t="shared" si="0"/>
        <v>-8401070.04</v>
      </c>
      <c r="H17" s="41">
        <f t="shared" si="3"/>
        <v>-412170.04000000004</v>
      </c>
      <c r="I17" s="60">
        <f t="shared" si="4"/>
        <v>89.68156114657654</v>
      </c>
      <c r="J17" s="61">
        <f t="shared" si="1"/>
        <v>81453.27000000002</v>
      </c>
      <c r="K17" s="62">
        <f t="shared" si="2"/>
        <v>0</v>
      </c>
    </row>
    <row r="18" spans="1:11" ht="45.75" customHeight="1">
      <c r="A18" s="23" t="s">
        <v>29</v>
      </c>
      <c r="B18" s="33">
        <v>0</v>
      </c>
      <c r="C18" s="41">
        <v>216819.71</v>
      </c>
      <c r="D18" s="41">
        <v>0</v>
      </c>
      <c r="E18" s="41">
        <v>0</v>
      </c>
      <c r="F18" s="41">
        <v>0</v>
      </c>
      <c r="G18" s="41">
        <f t="shared" si="0"/>
        <v>0</v>
      </c>
      <c r="H18" s="41">
        <f t="shared" si="3"/>
        <v>0</v>
      </c>
      <c r="I18" s="60">
        <f t="shared" si="4"/>
        <v>0</v>
      </c>
      <c r="J18" s="61">
        <f t="shared" si="1"/>
        <v>-216819.71</v>
      </c>
      <c r="K18" s="62">
        <f t="shared" si="2"/>
        <v>0</v>
      </c>
    </row>
    <row r="19" spans="1:11" ht="103.5" customHeight="1">
      <c r="A19" s="23" t="s">
        <v>68</v>
      </c>
      <c r="B19" s="33">
        <v>0</v>
      </c>
      <c r="C19" s="41">
        <v>0</v>
      </c>
      <c r="D19" s="41">
        <v>0</v>
      </c>
      <c r="E19" s="41">
        <v>0</v>
      </c>
      <c r="F19" s="41">
        <v>1960</v>
      </c>
      <c r="G19" s="41">
        <f t="shared" si="0"/>
        <v>1960</v>
      </c>
      <c r="H19" s="41">
        <f t="shared" si="3"/>
        <v>1960</v>
      </c>
      <c r="I19" s="60">
        <f t="shared" si="4"/>
        <v>0</v>
      </c>
      <c r="J19" s="61">
        <f t="shared" si="1"/>
        <v>1960</v>
      </c>
      <c r="K19" s="62">
        <f t="shared" si="2"/>
        <v>0</v>
      </c>
    </row>
    <row r="20" spans="1:11" ht="32.25" customHeight="1">
      <c r="A20" s="17" t="s">
        <v>15</v>
      </c>
      <c r="B20" s="31">
        <v>486800</v>
      </c>
      <c r="C20" s="41">
        <v>49391.39</v>
      </c>
      <c r="D20" s="41">
        <v>486800</v>
      </c>
      <c r="E20" s="41">
        <v>162300</v>
      </c>
      <c r="F20" s="41">
        <v>536265.14</v>
      </c>
      <c r="G20" s="41">
        <f t="shared" si="0"/>
        <v>49465.140000000014</v>
      </c>
      <c r="H20" s="41">
        <f t="shared" si="3"/>
        <v>373965.14</v>
      </c>
      <c r="I20" s="60">
        <f t="shared" si="4"/>
        <v>330.41598274799753</v>
      </c>
      <c r="J20" s="61">
        <f t="shared" si="1"/>
        <v>486873.75</v>
      </c>
      <c r="K20" s="62">
        <f t="shared" si="2"/>
        <v>0</v>
      </c>
    </row>
    <row r="21" spans="1:11" ht="69" customHeight="1">
      <c r="A21" s="15" t="s">
        <v>51</v>
      </c>
      <c r="B21" s="31">
        <v>0</v>
      </c>
      <c r="C21" s="41">
        <v>0</v>
      </c>
      <c r="D21" s="41">
        <v>0</v>
      </c>
      <c r="E21" s="41">
        <v>0</v>
      </c>
      <c r="F21" s="41">
        <v>57800</v>
      </c>
      <c r="G21" s="41">
        <f t="shared" si="0"/>
        <v>57800</v>
      </c>
      <c r="H21" s="41">
        <f t="shared" si="3"/>
        <v>57800</v>
      </c>
      <c r="I21" s="60">
        <f t="shared" si="4"/>
        <v>0</v>
      </c>
      <c r="J21" s="61">
        <f t="shared" si="1"/>
        <v>57800</v>
      </c>
      <c r="K21" s="62">
        <f t="shared" si="2"/>
        <v>0</v>
      </c>
    </row>
    <row r="22" spans="1:11" ht="69" customHeight="1">
      <c r="A22" s="15" t="s">
        <v>86</v>
      </c>
      <c r="B22" s="31">
        <v>0</v>
      </c>
      <c r="C22" s="41">
        <v>0</v>
      </c>
      <c r="D22" s="41">
        <v>0</v>
      </c>
      <c r="E22" s="41">
        <v>0</v>
      </c>
      <c r="F22" s="41">
        <v>34</v>
      </c>
      <c r="G22" s="41">
        <f>F22-B22</f>
        <v>34</v>
      </c>
      <c r="H22" s="41">
        <f>F22-E22</f>
        <v>34</v>
      </c>
      <c r="I22" s="60">
        <f>IF(E22=0,0,F22/E22*100)</f>
        <v>0</v>
      </c>
      <c r="J22" s="61">
        <f>F22-C22</f>
        <v>34</v>
      </c>
      <c r="K22" s="62">
        <f>D22-B22</f>
        <v>0</v>
      </c>
    </row>
    <row r="23" spans="1:11" ht="50.25" customHeight="1">
      <c r="A23" s="20" t="s">
        <v>20</v>
      </c>
      <c r="B23" s="33">
        <v>83900</v>
      </c>
      <c r="C23" s="41">
        <v>31240</v>
      </c>
      <c r="D23" s="41">
        <v>83900</v>
      </c>
      <c r="E23" s="41">
        <v>27900</v>
      </c>
      <c r="F23" s="41">
        <v>37685.26</v>
      </c>
      <c r="G23" s="41">
        <f t="shared" si="0"/>
        <v>-46214.74</v>
      </c>
      <c r="H23" s="41">
        <f t="shared" si="3"/>
        <v>9785.260000000002</v>
      </c>
      <c r="I23" s="60">
        <f t="shared" si="4"/>
        <v>135.0726164874552</v>
      </c>
      <c r="J23" s="61">
        <f t="shared" si="1"/>
        <v>6445.260000000002</v>
      </c>
      <c r="K23" s="62">
        <f t="shared" si="2"/>
        <v>0</v>
      </c>
    </row>
    <row r="24" spans="1:12" ht="27" customHeight="1">
      <c r="A24" s="15" t="s">
        <v>13</v>
      </c>
      <c r="B24" s="31">
        <v>3157800</v>
      </c>
      <c r="C24" s="41">
        <v>569009.33</v>
      </c>
      <c r="D24" s="41">
        <v>3157800</v>
      </c>
      <c r="E24" s="41">
        <v>1052600</v>
      </c>
      <c r="F24" s="41">
        <v>1339718.53</v>
      </c>
      <c r="G24" s="41">
        <f t="shared" si="0"/>
        <v>-1818081.47</v>
      </c>
      <c r="H24" s="41">
        <f t="shared" si="3"/>
        <v>287118.53</v>
      </c>
      <c r="I24" s="60">
        <f t="shared" si="4"/>
        <v>127.27707866235987</v>
      </c>
      <c r="J24" s="61">
        <f t="shared" si="1"/>
        <v>770709.2000000001</v>
      </c>
      <c r="K24" s="62">
        <f t="shared" si="2"/>
        <v>0</v>
      </c>
      <c r="L24" s="5"/>
    </row>
    <row r="25" spans="1:11" ht="48" customHeight="1">
      <c r="A25" s="15" t="s">
        <v>21</v>
      </c>
      <c r="B25" s="34">
        <v>103900</v>
      </c>
      <c r="C25" s="41">
        <v>38244</v>
      </c>
      <c r="D25" s="41">
        <v>103900</v>
      </c>
      <c r="E25" s="41">
        <v>34700</v>
      </c>
      <c r="F25" s="41">
        <v>66278</v>
      </c>
      <c r="G25" s="41">
        <f t="shared" si="0"/>
        <v>-37622</v>
      </c>
      <c r="H25" s="41">
        <f t="shared" si="3"/>
        <v>31578</v>
      </c>
      <c r="I25" s="60">
        <f t="shared" si="4"/>
        <v>191.00288184438043</v>
      </c>
      <c r="J25" s="61">
        <f t="shared" si="1"/>
        <v>28034</v>
      </c>
      <c r="K25" s="62">
        <f t="shared" si="2"/>
        <v>0</v>
      </c>
    </row>
    <row r="26" spans="1:11" ht="121.5" customHeight="1">
      <c r="A26" s="24" t="s">
        <v>67</v>
      </c>
      <c r="B26" s="34">
        <v>0</v>
      </c>
      <c r="C26" s="41">
        <v>3720</v>
      </c>
      <c r="D26" s="41">
        <v>0</v>
      </c>
      <c r="E26" s="41">
        <v>0</v>
      </c>
      <c r="F26" s="41">
        <v>0</v>
      </c>
      <c r="G26" s="41">
        <f t="shared" si="0"/>
        <v>0</v>
      </c>
      <c r="H26" s="41">
        <f t="shared" si="3"/>
        <v>0</v>
      </c>
      <c r="I26" s="60">
        <f t="shared" si="4"/>
        <v>0</v>
      </c>
      <c r="J26" s="61">
        <f t="shared" si="1"/>
        <v>-3720</v>
      </c>
      <c r="K26" s="62">
        <f t="shared" si="2"/>
        <v>0</v>
      </c>
    </row>
    <row r="27" spans="1:13" ht="68.25" customHeight="1">
      <c r="A27" s="15" t="s">
        <v>57</v>
      </c>
      <c r="B27" s="31">
        <v>2500000</v>
      </c>
      <c r="C27" s="41">
        <v>1146827.55</v>
      </c>
      <c r="D27" s="41">
        <v>2500000</v>
      </c>
      <c r="E27" s="41">
        <v>833300</v>
      </c>
      <c r="F27" s="41">
        <v>2535105.75</v>
      </c>
      <c r="G27" s="41">
        <f t="shared" si="0"/>
        <v>35105.75</v>
      </c>
      <c r="H27" s="41">
        <f t="shared" si="3"/>
        <v>1701805.75</v>
      </c>
      <c r="I27" s="60">
        <f t="shared" si="4"/>
        <v>304.2248589943598</v>
      </c>
      <c r="J27" s="61">
        <f t="shared" si="1"/>
        <v>1388278.2</v>
      </c>
      <c r="K27" s="62">
        <f t="shared" si="2"/>
        <v>0</v>
      </c>
      <c r="L27" s="5"/>
      <c r="M27" s="5"/>
    </row>
    <row r="28" spans="1:13" ht="28.5" customHeight="1">
      <c r="A28" s="19" t="s">
        <v>12</v>
      </c>
      <c r="B28" s="32">
        <v>35800</v>
      </c>
      <c r="C28" s="41">
        <v>7789.54</v>
      </c>
      <c r="D28" s="41">
        <v>35800</v>
      </c>
      <c r="E28" s="41">
        <v>12000</v>
      </c>
      <c r="F28" s="41">
        <v>16664.53</v>
      </c>
      <c r="G28" s="41">
        <f t="shared" si="0"/>
        <v>-19135.47</v>
      </c>
      <c r="H28" s="41">
        <f t="shared" si="3"/>
        <v>4664.529999999999</v>
      </c>
      <c r="I28" s="60">
        <f t="shared" si="4"/>
        <v>138.87108333333333</v>
      </c>
      <c r="J28" s="61">
        <f t="shared" si="1"/>
        <v>8874.989999999998</v>
      </c>
      <c r="K28" s="62">
        <f t="shared" si="2"/>
        <v>0</v>
      </c>
      <c r="L28" s="5"/>
      <c r="M28" s="5"/>
    </row>
    <row r="29" spans="1:13" ht="28.5" customHeight="1">
      <c r="A29" s="17" t="s">
        <v>4</v>
      </c>
      <c r="B29" s="31">
        <v>1993000</v>
      </c>
      <c r="C29" s="41">
        <v>494596.99</v>
      </c>
      <c r="D29" s="41">
        <v>1993000</v>
      </c>
      <c r="E29" s="41">
        <v>664300</v>
      </c>
      <c r="F29" s="41">
        <v>1909388.89</v>
      </c>
      <c r="G29" s="41">
        <f t="shared" si="0"/>
        <v>-83611.1100000001</v>
      </c>
      <c r="H29" s="41">
        <f t="shared" si="3"/>
        <v>1245088.89</v>
      </c>
      <c r="I29" s="60">
        <f t="shared" si="4"/>
        <v>287.4287054041849</v>
      </c>
      <c r="J29" s="61">
        <f t="shared" si="1"/>
        <v>1414791.9</v>
      </c>
      <c r="K29" s="62">
        <f t="shared" si="2"/>
        <v>0</v>
      </c>
      <c r="L29" s="5"/>
      <c r="M29" s="5"/>
    </row>
    <row r="30" spans="1:13" ht="121.5" customHeight="1">
      <c r="A30" s="44" t="s">
        <v>76</v>
      </c>
      <c r="B30" s="31">
        <v>0</v>
      </c>
      <c r="C30" s="41">
        <v>235007.82</v>
      </c>
      <c r="D30" s="41">
        <v>0</v>
      </c>
      <c r="E30" s="41">
        <v>0</v>
      </c>
      <c r="F30" s="41">
        <v>905833.98</v>
      </c>
      <c r="G30" s="41">
        <f t="shared" si="0"/>
        <v>905833.98</v>
      </c>
      <c r="H30" s="41">
        <f t="shared" si="3"/>
        <v>905833.98</v>
      </c>
      <c r="I30" s="60">
        <f t="shared" si="4"/>
        <v>0</v>
      </c>
      <c r="J30" s="61">
        <f t="shared" si="1"/>
        <v>670826.1599999999</v>
      </c>
      <c r="K30" s="62">
        <f t="shared" si="2"/>
        <v>0</v>
      </c>
      <c r="L30" s="5"/>
      <c r="M30" s="5"/>
    </row>
    <row r="31" spans="1:13" ht="0.75" customHeight="1" hidden="1">
      <c r="A31" s="17" t="s">
        <v>5</v>
      </c>
      <c r="B31" s="31">
        <v>0</v>
      </c>
      <c r="C31" s="41">
        <v>0</v>
      </c>
      <c r="D31" s="41">
        <v>0</v>
      </c>
      <c r="E31" s="41">
        <v>0</v>
      </c>
      <c r="F31" s="41">
        <v>0</v>
      </c>
      <c r="G31" s="41">
        <f t="shared" si="0"/>
        <v>0</v>
      </c>
      <c r="H31" s="41">
        <f t="shared" si="3"/>
        <v>0</v>
      </c>
      <c r="I31" s="60">
        <f t="shared" si="4"/>
        <v>0</v>
      </c>
      <c r="J31" s="61">
        <f t="shared" si="1"/>
        <v>0</v>
      </c>
      <c r="K31" s="62">
        <f t="shared" si="2"/>
        <v>0</v>
      </c>
      <c r="L31" s="5"/>
      <c r="M31" s="5"/>
    </row>
    <row r="32" spans="1:13" ht="29.25" customHeight="1">
      <c r="A32" s="11" t="s">
        <v>17</v>
      </c>
      <c r="B32" s="35">
        <f>B33+B37+B38+B39</f>
        <v>113330700</v>
      </c>
      <c r="C32" s="35">
        <f>C33+C37+C38+C39</f>
        <v>50195225.379999995</v>
      </c>
      <c r="D32" s="35">
        <f>D33+D37+D38+D39</f>
        <v>113330700</v>
      </c>
      <c r="E32" s="35">
        <f>E33+E37+E38+E39</f>
        <v>37776900</v>
      </c>
      <c r="F32" s="35">
        <f>F33+F37+F38+F39</f>
        <v>60561080.82</v>
      </c>
      <c r="G32" s="42">
        <f t="shared" si="0"/>
        <v>-52769619.18</v>
      </c>
      <c r="H32" s="42">
        <f t="shared" si="3"/>
        <v>22784180.82</v>
      </c>
      <c r="I32" s="63">
        <f aca="true" t="shared" si="5" ref="I32:I62">IF(E32=0,0,F32/E32*100)</f>
        <v>160.31246825440942</v>
      </c>
      <c r="J32" s="64">
        <f t="shared" si="1"/>
        <v>10365855.440000005</v>
      </c>
      <c r="K32" s="65">
        <f t="shared" si="2"/>
        <v>0</v>
      </c>
      <c r="L32" s="5"/>
      <c r="M32" s="5"/>
    </row>
    <row r="33" spans="1:13" ht="29.25" customHeight="1">
      <c r="A33" s="19" t="s">
        <v>26</v>
      </c>
      <c r="B33" s="32">
        <f>B34+B35+B36</f>
        <v>52783700</v>
      </c>
      <c r="C33" s="41">
        <f>C34+C35+C36</f>
        <v>31373074.7</v>
      </c>
      <c r="D33" s="41">
        <f>D34+D35+D36</f>
        <v>52783700</v>
      </c>
      <c r="E33" s="41">
        <f>E34+E35+E36</f>
        <v>17594400</v>
      </c>
      <c r="F33" s="41">
        <f>F34+F35+F36</f>
        <v>40805106.92</v>
      </c>
      <c r="G33" s="41">
        <f t="shared" si="0"/>
        <v>-11978593.079999998</v>
      </c>
      <c r="H33" s="41">
        <f t="shared" si="3"/>
        <v>23210706.92</v>
      </c>
      <c r="I33" s="60">
        <f t="shared" si="5"/>
        <v>231.9209914518256</v>
      </c>
      <c r="J33" s="66">
        <f t="shared" si="1"/>
        <v>9432032.220000003</v>
      </c>
      <c r="K33" s="62">
        <f t="shared" si="2"/>
        <v>0</v>
      </c>
      <c r="L33" s="5"/>
      <c r="M33" s="5"/>
    </row>
    <row r="34" spans="1:13" ht="48" customHeight="1">
      <c r="A34" s="20" t="s">
        <v>25</v>
      </c>
      <c r="B34" s="33">
        <v>10122000</v>
      </c>
      <c r="C34" s="41">
        <v>2166529.91</v>
      </c>
      <c r="D34" s="41">
        <v>10122000</v>
      </c>
      <c r="E34" s="41">
        <v>3374000</v>
      </c>
      <c r="F34" s="41">
        <v>4335606.41</v>
      </c>
      <c r="G34" s="41">
        <f t="shared" si="0"/>
        <v>-5786393.59</v>
      </c>
      <c r="H34" s="41">
        <f t="shared" si="3"/>
        <v>961606.4100000001</v>
      </c>
      <c r="I34" s="60">
        <f t="shared" si="5"/>
        <v>128.5004863663308</v>
      </c>
      <c r="J34" s="66">
        <f t="shared" si="1"/>
        <v>2169076.5</v>
      </c>
      <c r="K34" s="62">
        <f t="shared" si="2"/>
        <v>0</v>
      </c>
      <c r="L34" s="5"/>
      <c r="M34" s="5"/>
    </row>
    <row r="35" spans="1:13" ht="27.75" customHeight="1">
      <c r="A35" s="21" t="s">
        <v>14</v>
      </c>
      <c r="B35" s="32">
        <v>42611700</v>
      </c>
      <c r="C35" s="41">
        <v>29181544.79</v>
      </c>
      <c r="D35" s="41">
        <v>42611700</v>
      </c>
      <c r="E35" s="41">
        <v>14203800</v>
      </c>
      <c r="F35" s="41">
        <v>36463250.51</v>
      </c>
      <c r="G35" s="41">
        <f t="shared" si="0"/>
        <v>-6148449.490000002</v>
      </c>
      <c r="H35" s="41">
        <f t="shared" si="3"/>
        <v>22259450.509999998</v>
      </c>
      <c r="I35" s="60">
        <f t="shared" si="5"/>
        <v>256.7147559807938</v>
      </c>
      <c r="J35" s="66">
        <f t="shared" si="1"/>
        <v>7281705.719999999</v>
      </c>
      <c r="K35" s="62">
        <f t="shared" si="2"/>
        <v>0</v>
      </c>
      <c r="L35" s="5"/>
      <c r="M35" s="5"/>
    </row>
    <row r="36" spans="1:13" ht="27.75" customHeight="1">
      <c r="A36" s="21" t="s">
        <v>23</v>
      </c>
      <c r="B36" s="32">
        <v>50000</v>
      </c>
      <c r="C36" s="41">
        <v>25000</v>
      </c>
      <c r="D36" s="41">
        <v>50000</v>
      </c>
      <c r="E36" s="41">
        <v>16600</v>
      </c>
      <c r="F36" s="41">
        <v>6250</v>
      </c>
      <c r="G36" s="41">
        <f t="shared" si="0"/>
        <v>-43750</v>
      </c>
      <c r="H36" s="41">
        <f t="shared" si="3"/>
        <v>-10350</v>
      </c>
      <c r="I36" s="60">
        <f t="shared" si="5"/>
        <v>37.65060240963856</v>
      </c>
      <c r="J36" s="66">
        <f t="shared" si="1"/>
        <v>-18750</v>
      </c>
      <c r="K36" s="62">
        <f t="shared" si="2"/>
        <v>0</v>
      </c>
      <c r="L36" s="5"/>
      <c r="M36" s="5"/>
    </row>
    <row r="37" spans="1:13" ht="27.75" customHeight="1">
      <c r="A37" s="19" t="s">
        <v>70</v>
      </c>
      <c r="B37" s="32">
        <v>83600</v>
      </c>
      <c r="C37" s="41">
        <v>0</v>
      </c>
      <c r="D37" s="41">
        <v>83600</v>
      </c>
      <c r="E37" s="41">
        <v>27900</v>
      </c>
      <c r="F37" s="41">
        <v>0</v>
      </c>
      <c r="G37" s="41">
        <f t="shared" si="0"/>
        <v>-83600</v>
      </c>
      <c r="H37" s="41">
        <f t="shared" si="3"/>
        <v>-27900</v>
      </c>
      <c r="I37" s="60">
        <f t="shared" si="5"/>
        <v>0</v>
      </c>
      <c r="J37" s="66">
        <f t="shared" si="1"/>
        <v>0</v>
      </c>
      <c r="K37" s="62">
        <f t="shared" si="2"/>
        <v>0</v>
      </c>
      <c r="L37" s="5"/>
      <c r="M37" s="5"/>
    </row>
    <row r="38" spans="1:11" ht="27.75" customHeight="1">
      <c r="A38" s="19" t="s">
        <v>27</v>
      </c>
      <c r="B38" s="32">
        <v>56300</v>
      </c>
      <c r="C38" s="41">
        <v>26440</v>
      </c>
      <c r="D38" s="41">
        <v>56300</v>
      </c>
      <c r="E38" s="41">
        <v>18800</v>
      </c>
      <c r="F38" s="41">
        <v>46104.5</v>
      </c>
      <c r="G38" s="41">
        <f t="shared" si="0"/>
        <v>-10195.5</v>
      </c>
      <c r="H38" s="41">
        <f t="shared" si="3"/>
        <v>27304.5</v>
      </c>
      <c r="I38" s="60">
        <f t="shared" si="5"/>
        <v>245.23670212765958</v>
      </c>
      <c r="J38" s="66">
        <f t="shared" si="1"/>
        <v>19664.5</v>
      </c>
      <c r="K38" s="62">
        <f t="shared" si="2"/>
        <v>0</v>
      </c>
    </row>
    <row r="39" spans="1:11" ht="27.75" customHeight="1">
      <c r="A39" s="17" t="s">
        <v>28</v>
      </c>
      <c r="B39" s="31">
        <v>60407100</v>
      </c>
      <c r="C39" s="41">
        <v>18795710.68</v>
      </c>
      <c r="D39" s="41">
        <v>60407100</v>
      </c>
      <c r="E39" s="41">
        <v>20135800</v>
      </c>
      <c r="F39" s="41">
        <v>19709869.4</v>
      </c>
      <c r="G39" s="41">
        <f t="shared" si="0"/>
        <v>-40697230.6</v>
      </c>
      <c r="H39" s="41">
        <f t="shared" si="3"/>
        <v>-425930.6000000015</v>
      </c>
      <c r="I39" s="60">
        <f t="shared" si="5"/>
        <v>97.88470982032001</v>
      </c>
      <c r="J39" s="66">
        <f t="shared" si="1"/>
        <v>914158.7199999988</v>
      </c>
      <c r="K39" s="62">
        <f t="shared" si="2"/>
        <v>0</v>
      </c>
    </row>
    <row r="40" spans="1:11" ht="30" customHeight="1">
      <c r="A40" s="11" t="s">
        <v>73</v>
      </c>
      <c r="B40" s="35">
        <f>B10+B11+B12+B13+B14+B15+B16+B17+B18+B19+B20+B21+B22+B23+B24+B25+B26+B27+B28+B29+B30+B31+B32</f>
        <v>555695500</v>
      </c>
      <c r="C40" s="35">
        <f>C10+C11+C12+C13+C14+C15+C16+C17+C18+C19+C20+C21+C22+C23+C24+C25+C26+C27+C28+C29+C30+C31+C32</f>
        <v>160799964.78999996</v>
      </c>
      <c r="D40" s="35">
        <f>D10+D11+D12+D13+D14+D15+D16+D17+D18+D19+D20+D21+D22+D23+D24+D25+D26+D27+D28+D29+D30+D31+D32</f>
        <v>555695500</v>
      </c>
      <c r="E40" s="35">
        <f>E10+E11+E12+E13+E14+E15+E16+E17+E18+E19+E20+E21+E22+E23+E24+E25+E26+E27+E28+E29+E30+E31+E32</f>
        <v>185231800</v>
      </c>
      <c r="F40" s="35">
        <f>F10+F11+F12+F13+F14+F15+F16+F17+F18+F19+F20+F21+F22+F23+F24+F25+F26+F27+F28+F29+F30+F31+F32</f>
        <v>230137410.17999992</v>
      </c>
      <c r="G40" s="42">
        <f t="shared" si="0"/>
        <v>-325558089.82000005</v>
      </c>
      <c r="H40" s="42">
        <f aca="true" t="shared" si="6" ref="H40:H62">F40-E40</f>
        <v>44905610.17999992</v>
      </c>
      <c r="I40" s="63">
        <f t="shared" si="5"/>
        <v>124.2429270675985</v>
      </c>
      <c r="J40" s="64">
        <f t="shared" si="1"/>
        <v>69337445.38999996</v>
      </c>
      <c r="K40" s="65">
        <f t="shared" si="2"/>
        <v>0</v>
      </c>
    </row>
    <row r="41" spans="1:11" ht="30" customHeight="1">
      <c r="A41" s="16" t="s">
        <v>55</v>
      </c>
      <c r="B41" s="35">
        <f aca="true" t="shared" si="7" ref="B41:G41">B42+B48+B49+B43</f>
        <v>0</v>
      </c>
      <c r="C41" s="35">
        <f t="shared" si="7"/>
        <v>41890000</v>
      </c>
      <c r="D41" s="35">
        <f t="shared" si="7"/>
        <v>112094600</v>
      </c>
      <c r="E41" s="35">
        <f t="shared" si="7"/>
        <v>35229300</v>
      </c>
      <c r="F41" s="35">
        <f t="shared" si="7"/>
        <v>35197165.28</v>
      </c>
      <c r="G41" s="35">
        <f t="shared" si="7"/>
        <v>35197165.28</v>
      </c>
      <c r="H41" s="35">
        <f>F41-E41</f>
        <v>-32134.719999998808</v>
      </c>
      <c r="I41" s="67">
        <f t="shared" si="5"/>
        <v>99.90878410868227</v>
      </c>
      <c r="J41" s="64">
        <f t="shared" si="1"/>
        <v>-6692834.719999999</v>
      </c>
      <c r="K41" s="65">
        <f t="shared" si="2"/>
        <v>112094600</v>
      </c>
    </row>
    <row r="42" spans="1:11" ht="26.25" customHeight="1">
      <c r="A42" s="17" t="s">
        <v>61</v>
      </c>
      <c r="B42" s="31">
        <v>0</v>
      </c>
      <c r="C42" s="41">
        <v>956000</v>
      </c>
      <c r="D42" s="41">
        <v>0</v>
      </c>
      <c r="E42" s="41">
        <v>0</v>
      </c>
      <c r="F42" s="41">
        <v>0</v>
      </c>
      <c r="G42" s="41">
        <f t="shared" si="0"/>
        <v>0</v>
      </c>
      <c r="H42" s="41">
        <f t="shared" si="6"/>
        <v>0</v>
      </c>
      <c r="I42" s="68">
        <f t="shared" si="5"/>
        <v>0</v>
      </c>
      <c r="J42" s="66">
        <f t="shared" si="1"/>
        <v>-956000</v>
      </c>
      <c r="K42" s="62">
        <f t="shared" si="2"/>
        <v>0</v>
      </c>
    </row>
    <row r="43" spans="1:11" ht="25.5" customHeight="1">
      <c r="A43" s="17" t="s">
        <v>62</v>
      </c>
      <c r="B43" s="31">
        <f>B44+B45+B46+B47</f>
        <v>0</v>
      </c>
      <c r="C43" s="31">
        <f>C44+C45+C46+C47</f>
        <v>40202000</v>
      </c>
      <c r="D43" s="31">
        <f>D44+D45+D46+D47</f>
        <v>109484100</v>
      </c>
      <c r="E43" s="31">
        <f>E44+E45+E46+E47</f>
        <v>34230200</v>
      </c>
      <c r="F43" s="31">
        <f>F44+F45+F46+F47</f>
        <v>34230200</v>
      </c>
      <c r="G43" s="41">
        <f t="shared" si="0"/>
        <v>34230200</v>
      </c>
      <c r="H43" s="41">
        <f t="shared" si="6"/>
        <v>0</v>
      </c>
      <c r="I43" s="68">
        <f t="shared" si="5"/>
        <v>100</v>
      </c>
      <c r="J43" s="66">
        <f t="shared" si="1"/>
        <v>-5971800</v>
      </c>
      <c r="K43" s="62">
        <f t="shared" si="2"/>
        <v>109484100</v>
      </c>
    </row>
    <row r="44" spans="1:11" ht="51" customHeight="1" hidden="1">
      <c r="A44" s="15" t="s">
        <v>66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41">
        <f t="shared" si="0"/>
        <v>0</v>
      </c>
      <c r="H44" s="41">
        <f t="shared" si="6"/>
        <v>0</v>
      </c>
      <c r="I44" s="68">
        <f t="shared" si="5"/>
        <v>0</v>
      </c>
      <c r="J44" s="66">
        <f t="shared" si="1"/>
        <v>0</v>
      </c>
      <c r="K44" s="62">
        <f t="shared" si="2"/>
        <v>0</v>
      </c>
    </row>
    <row r="45" spans="1:11" ht="26.25" customHeight="1" hidden="1">
      <c r="A45" s="17" t="s">
        <v>65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41">
        <f t="shared" si="0"/>
        <v>0</v>
      </c>
      <c r="H45" s="41">
        <f t="shared" si="6"/>
        <v>0</v>
      </c>
      <c r="I45" s="68">
        <f t="shared" si="5"/>
        <v>0</v>
      </c>
      <c r="J45" s="66">
        <f t="shared" si="1"/>
        <v>0</v>
      </c>
      <c r="K45" s="62">
        <f t="shared" si="2"/>
        <v>0</v>
      </c>
    </row>
    <row r="46" spans="1:11" ht="29.25" customHeight="1">
      <c r="A46" s="18" t="s">
        <v>53</v>
      </c>
      <c r="B46" s="36">
        <v>0</v>
      </c>
      <c r="C46" s="41">
        <v>40202000</v>
      </c>
      <c r="D46" s="36">
        <v>109484100</v>
      </c>
      <c r="E46" s="41">
        <v>34230200</v>
      </c>
      <c r="F46" s="41">
        <v>34230200</v>
      </c>
      <c r="G46" s="41">
        <f t="shared" si="0"/>
        <v>34230200</v>
      </c>
      <c r="H46" s="41">
        <f t="shared" si="6"/>
        <v>0</v>
      </c>
      <c r="I46" s="68">
        <f t="shared" si="5"/>
        <v>100</v>
      </c>
      <c r="J46" s="66">
        <f t="shared" si="1"/>
        <v>-5971800</v>
      </c>
      <c r="K46" s="62">
        <f t="shared" si="2"/>
        <v>109484100</v>
      </c>
    </row>
    <row r="47" spans="1:11" ht="26.25" customHeight="1" hidden="1">
      <c r="A47" s="15" t="s">
        <v>54</v>
      </c>
      <c r="B47" s="34">
        <v>0</v>
      </c>
      <c r="C47" s="41">
        <v>0</v>
      </c>
      <c r="D47" s="34">
        <v>0</v>
      </c>
      <c r="E47" s="41">
        <v>0</v>
      </c>
      <c r="F47" s="41">
        <v>0</v>
      </c>
      <c r="G47" s="41">
        <f t="shared" si="0"/>
        <v>0</v>
      </c>
      <c r="H47" s="41">
        <f t="shared" si="6"/>
        <v>0</v>
      </c>
      <c r="I47" s="68">
        <f t="shared" si="5"/>
        <v>0</v>
      </c>
      <c r="J47" s="66">
        <f t="shared" si="1"/>
        <v>0</v>
      </c>
      <c r="K47" s="62">
        <f t="shared" si="2"/>
        <v>0</v>
      </c>
    </row>
    <row r="48" spans="1:11" ht="45" customHeight="1">
      <c r="A48" s="15" t="s">
        <v>63</v>
      </c>
      <c r="B48" s="34">
        <v>0</v>
      </c>
      <c r="C48" s="31">
        <v>0</v>
      </c>
      <c r="D48" s="34">
        <v>0</v>
      </c>
      <c r="E48" s="31">
        <v>0</v>
      </c>
      <c r="F48" s="31">
        <v>0</v>
      </c>
      <c r="G48" s="41">
        <f t="shared" si="0"/>
        <v>0</v>
      </c>
      <c r="H48" s="41">
        <f t="shared" si="6"/>
        <v>0</v>
      </c>
      <c r="I48" s="68">
        <f t="shared" si="5"/>
        <v>0</v>
      </c>
      <c r="J48" s="66">
        <f t="shared" si="1"/>
        <v>0</v>
      </c>
      <c r="K48" s="62">
        <f t="shared" si="2"/>
        <v>0</v>
      </c>
    </row>
    <row r="49" spans="1:11" ht="45" customHeight="1">
      <c r="A49" s="15" t="s">
        <v>60</v>
      </c>
      <c r="B49" s="34">
        <v>0</v>
      </c>
      <c r="C49" s="31">
        <v>732000</v>
      </c>
      <c r="D49" s="31">
        <v>2610500</v>
      </c>
      <c r="E49" s="31">
        <v>999100</v>
      </c>
      <c r="F49" s="31">
        <v>966965.28</v>
      </c>
      <c r="G49" s="41">
        <f t="shared" si="0"/>
        <v>966965.28</v>
      </c>
      <c r="H49" s="41">
        <f t="shared" si="6"/>
        <v>-32134.719999999972</v>
      </c>
      <c r="I49" s="68">
        <f t="shared" si="5"/>
        <v>96.78363326994295</v>
      </c>
      <c r="J49" s="66">
        <f t="shared" si="1"/>
        <v>234965.28000000003</v>
      </c>
      <c r="K49" s="62">
        <f t="shared" si="2"/>
        <v>2610500</v>
      </c>
    </row>
    <row r="50" spans="1:11" ht="33.75" customHeight="1">
      <c r="A50" s="11" t="s">
        <v>72</v>
      </c>
      <c r="B50" s="35">
        <f>B40+B41</f>
        <v>555695500</v>
      </c>
      <c r="C50" s="35">
        <f>C40+C41</f>
        <v>202689964.78999996</v>
      </c>
      <c r="D50" s="35">
        <f>D40+D41</f>
        <v>667790100</v>
      </c>
      <c r="E50" s="35">
        <f>E40+E41</f>
        <v>220461100</v>
      </c>
      <c r="F50" s="35">
        <f>F40+F41</f>
        <v>265334575.45999992</v>
      </c>
      <c r="G50" s="42">
        <f t="shared" si="0"/>
        <v>-290360924.5400001</v>
      </c>
      <c r="H50" s="42">
        <f t="shared" si="6"/>
        <v>44873475.45999992</v>
      </c>
      <c r="I50" s="63">
        <f t="shared" si="5"/>
        <v>120.35437338378514</v>
      </c>
      <c r="J50" s="64">
        <f t="shared" si="1"/>
        <v>62644610.66999996</v>
      </c>
      <c r="K50" s="65">
        <f t="shared" si="2"/>
        <v>112094600</v>
      </c>
    </row>
    <row r="51" spans="1:11" ht="26.25" customHeight="1">
      <c r="A51" s="11" t="s">
        <v>33</v>
      </c>
      <c r="B51" s="35"/>
      <c r="C51" s="42"/>
      <c r="D51" s="42"/>
      <c r="E51" s="42"/>
      <c r="F51" s="41"/>
      <c r="G51" s="41"/>
      <c r="H51" s="41"/>
      <c r="I51" s="69"/>
      <c r="J51" s="66"/>
      <c r="K51" s="62"/>
    </row>
    <row r="52" spans="1:11" ht="27" customHeight="1">
      <c r="A52" s="15" t="s">
        <v>45</v>
      </c>
      <c r="B52" s="34">
        <v>12924000</v>
      </c>
      <c r="C52" s="41">
        <v>2243059.22</v>
      </c>
      <c r="D52" s="41">
        <v>12924000</v>
      </c>
      <c r="E52" s="41">
        <v>4308000</v>
      </c>
      <c r="F52" s="41">
        <v>20066217.15</v>
      </c>
      <c r="G52" s="41">
        <f aca="true" t="shared" si="8" ref="G52:G62">F52-B52</f>
        <v>7142217.1499999985</v>
      </c>
      <c r="H52" s="41">
        <f t="shared" si="6"/>
        <v>15758217.149999999</v>
      </c>
      <c r="I52" s="60">
        <f t="shared" si="5"/>
        <v>465.78962743732586</v>
      </c>
      <c r="J52" s="66">
        <f aca="true" t="shared" si="9" ref="J52:J62">F52-C52</f>
        <v>17823157.93</v>
      </c>
      <c r="K52" s="62">
        <f aca="true" t="shared" si="10" ref="K52:K62">D52-B52</f>
        <v>0</v>
      </c>
    </row>
    <row r="53" spans="1:11" ht="43.5" customHeight="1">
      <c r="A53" s="15" t="s">
        <v>34</v>
      </c>
      <c r="B53" s="34">
        <v>412300</v>
      </c>
      <c r="C53" s="41">
        <v>135103.25</v>
      </c>
      <c r="D53" s="41">
        <v>412300</v>
      </c>
      <c r="E53" s="41">
        <v>137500</v>
      </c>
      <c r="F53" s="41">
        <v>158001.16</v>
      </c>
      <c r="G53" s="41">
        <f t="shared" si="8"/>
        <v>-254298.84</v>
      </c>
      <c r="H53" s="41">
        <f t="shared" si="6"/>
        <v>20501.160000000003</v>
      </c>
      <c r="I53" s="60">
        <f t="shared" si="5"/>
        <v>114.90993454545455</v>
      </c>
      <c r="J53" s="66">
        <f t="shared" si="9"/>
        <v>22897.910000000003</v>
      </c>
      <c r="K53" s="62">
        <f t="shared" si="10"/>
        <v>0</v>
      </c>
    </row>
    <row r="54" spans="1:11" ht="0.75" customHeight="1" hidden="1">
      <c r="A54" s="15" t="s">
        <v>46</v>
      </c>
      <c r="B54" s="34">
        <v>0</v>
      </c>
      <c r="C54" s="41">
        <v>0</v>
      </c>
      <c r="D54" s="41">
        <v>0</v>
      </c>
      <c r="E54" s="41">
        <v>0</v>
      </c>
      <c r="F54" s="41">
        <v>0</v>
      </c>
      <c r="G54" s="41">
        <f t="shared" si="8"/>
        <v>0</v>
      </c>
      <c r="H54" s="41">
        <f t="shared" si="6"/>
        <v>0</v>
      </c>
      <c r="I54" s="60">
        <f t="shared" si="5"/>
        <v>0</v>
      </c>
      <c r="J54" s="66">
        <f t="shared" si="9"/>
        <v>0</v>
      </c>
      <c r="K54" s="62">
        <f t="shared" si="10"/>
        <v>0</v>
      </c>
    </row>
    <row r="55" spans="1:11" ht="67.5" customHeight="1" hidden="1">
      <c r="A55" s="15" t="s">
        <v>35</v>
      </c>
      <c r="B55" s="34">
        <v>0</v>
      </c>
      <c r="C55" s="41">
        <v>0</v>
      </c>
      <c r="D55" s="41">
        <v>0</v>
      </c>
      <c r="E55" s="41">
        <v>0</v>
      </c>
      <c r="F55" s="41">
        <v>0</v>
      </c>
      <c r="G55" s="41">
        <f t="shared" si="8"/>
        <v>0</v>
      </c>
      <c r="H55" s="41">
        <f t="shared" si="6"/>
        <v>0</v>
      </c>
      <c r="I55" s="60">
        <f t="shared" si="5"/>
        <v>0</v>
      </c>
      <c r="J55" s="66">
        <f t="shared" si="9"/>
        <v>0</v>
      </c>
      <c r="K55" s="62">
        <f t="shared" si="10"/>
        <v>0</v>
      </c>
    </row>
    <row r="56" spans="1:11" ht="27.75" customHeight="1">
      <c r="A56" s="16" t="s">
        <v>16</v>
      </c>
      <c r="B56" s="35">
        <f>B57+B58</f>
        <v>2500000</v>
      </c>
      <c r="C56" s="35">
        <f>C57+C58</f>
        <v>540667.22</v>
      </c>
      <c r="D56" s="35">
        <f>D57+D58</f>
        <v>2500000</v>
      </c>
      <c r="E56" s="35">
        <f>E57+E58</f>
        <v>833300</v>
      </c>
      <c r="F56" s="35">
        <f>F57+F58</f>
        <v>1603286.1</v>
      </c>
      <c r="G56" s="42">
        <f t="shared" si="8"/>
        <v>-896713.8999999999</v>
      </c>
      <c r="H56" s="42">
        <f t="shared" si="6"/>
        <v>769986.1000000001</v>
      </c>
      <c r="I56" s="63">
        <f t="shared" si="5"/>
        <v>192.40202808112326</v>
      </c>
      <c r="J56" s="64">
        <f t="shared" si="9"/>
        <v>1062618.8800000001</v>
      </c>
      <c r="K56" s="65">
        <f t="shared" si="10"/>
        <v>0</v>
      </c>
    </row>
    <row r="57" spans="1:11" ht="30" customHeight="1">
      <c r="A57" s="17" t="s">
        <v>48</v>
      </c>
      <c r="B57" s="31">
        <v>1000000</v>
      </c>
      <c r="C57" s="41">
        <v>28064.12</v>
      </c>
      <c r="D57" s="41">
        <v>1000000</v>
      </c>
      <c r="E57" s="41">
        <v>333300</v>
      </c>
      <c r="F57" s="41">
        <v>0</v>
      </c>
      <c r="G57" s="41">
        <f t="shared" si="8"/>
        <v>-1000000</v>
      </c>
      <c r="H57" s="41">
        <f t="shared" si="6"/>
        <v>-333300</v>
      </c>
      <c r="I57" s="60">
        <f t="shared" si="5"/>
        <v>0</v>
      </c>
      <c r="J57" s="66">
        <f t="shared" si="9"/>
        <v>-28064.12</v>
      </c>
      <c r="K57" s="62">
        <f t="shared" si="10"/>
        <v>0</v>
      </c>
    </row>
    <row r="58" spans="1:11" ht="29.25" customHeight="1">
      <c r="A58" s="17" t="s">
        <v>47</v>
      </c>
      <c r="B58" s="31">
        <v>1500000</v>
      </c>
      <c r="C58" s="41">
        <v>512603.1</v>
      </c>
      <c r="D58" s="41">
        <v>1500000</v>
      </c>
      <c r="E58" s="41">
        <v>500000</v>
      </c>
      <c r="F58" s="41">
        <v>1603286.1</v>
      </c>
      <c r="G58" s="41">
        <f t="shared" si="8"/>
        <v>103286.1000000001</v>
      </c>
      <c r="H58" s="41">
        <f t="shared" si="6"/>
        <v>1103286.1</v>
      </c>
      <c r="I58" s="60">
        <f t="shared" si="5"/>
        <v>320.65722</v>
      </c>
      <c r="J58" s="66">
        <f t="shared" si="9"/>
        <v>1090683</v>
      </c>
      <c r="K58" s="62">
        <f t="shared" si="10"/>
        <v>0</v>
      </c>
    </row>
    <row r="59" spans="1:11" ht="1.5" customHeight="1" hidden="1">
      <c r="A59" s="17" t="s">
        <v>49</v>
      </c>
      <c r="B59" s="31">
        <v>0</v>
      </c>
      <c r="C59" s="41">
        <v>0</v>
      </c>
      <c r="D59" s="41">
        <v>0</v>
      </c>
      <c r="E59" s="41">
        <v>0</v>
      </c>
      <c r="F59" s="41">
        <v>0</v>
      </c>
      <c r="G59" s="41">
        <f t="shared" si="8"/>
        <v>0</v>
      </c>
      <c r="H59" s="41">
        <f t="shared" si="6"/>
        <v>0</v>
      </c>
      <c r="I59" s="60">
        <f t="shared" si="5"/>
        <v>0</v>
      </c>
      <c r="J59" s="66">
        <f t="shared" si="9"/>
        <v>0</v>
      </c>
      <c r="K59" s="70">
        <f t="shared" si="10"/>
        <v>0</v>
      </c>
    </row>
    <row r="60" spans="1:11" ht="24" customHeight="1">
      <c r="A60" s="17" t="s">
        <v>52</v>
      </c>
      <c r="B60" s="31">
        <v>0</v>
      </c>
      <c r="C60" s="31">
        <v>0</v>
      </c>
      <c r="D60" s="31">
        <v>510000</v>
      </c>
      <c r="E60" s="31">
        <v>0</v>
      </c>
      <c r="F60" s="31">
        <v>0</v>
      </c>
      <c r="G60" s="41">
        <f t="shared" si="8"/>
        <v>0</v>
      </c>
      <c r="H60" s="41">
        <f t="shared" si="6"/>
        <v>0</v>
      </c>
      <c r="I60" s="60">
        <f t="shared" si="5"/>
        <v>0</v>
      </c>
      <c r="J60" s="66">
        <f t="shared" si="9"/>
        <v>0</v>
      </c>
      <c r="K60" s="71">
        <f t="shared" si="10"/>
        <v>510000</v>
      </c>
    </row>
    <row r="61" spans="1:11" ht="30" customHeight="1">
      <c r="A61" s="11" t="s">
        <v>3</v>
      </c>
      <c r="B61" s="35">
        <f>B52+B53+B54+B55+B56+B59+B60</f>
        <v>15836300</v>
      </c>
      <c r="C61" s="35">
        <f>C52+C53+C54+C55+C56+C59+C60</f>
        <v>2918829.6900000004</v>
      </c>
      <c r="D61" s="35">
        <f>D52+D53+D54+D55+D56+D59+D60</f>
        <v>16346300</v>
      </c>
      <c r="E61" s="35">
        <f>E52+E53+E54+E55+E56+E59+E60</f>
        <v>5278800</v>
      </c>
      <c r="F61" s="35">
        <f>F52+F53+F54+F55+F56+F59+F60</f>
        <v>21827504.41</v>
      </c>
      <c r="G61" s="42">
        <f t="shared" si="8"/>
        <v>5991204.41</v>
      </c>
      <c r="H61" s="42">
        <f t="shared" si="6"/>
        <v>16548704.41</v>
      </c>
      <c r="I61" s="63">
        <f t="shared" si="5"/>
        <v>413.493680571342</v>
      </c>
      <c r="J61" s="64">
        <f t="shared" si="9"/>
        <v>18908674.72</v>
      </c>
      <c r="K61" s="72">
        <f t="shared" si="10"/>
        <v>510000</v>
      </c>
    </row>
    <row r="62" spans="1:11" ht="30" customHeight="1" thickBot="1">
      <c r="A62" s="14" t="s">
        <v>1</v>
      </c>
      <c r="B62" s="37">
        <f>B50+B61</f>
        <v>571531800</v>
      </c>
      <c r="C62" s="43">
        <f>C50+C61</f>
        <v>205608794.47999996</v>
      </c>
      <c r="D62" s="43">
        <f>D50+D61</f>
        <v>684136400</v>
      </c>
      <c r="E62" s="43">
        <f>E50+E61</f>
        <v>225739900</v>
      </c>
      <c r="F62" s="43">
        <f>F50+F61</f>
        <v>287162079.86999995</v>
      </c>
      <c r="G62" s="43">
        <f t="shared" si="8"/>
        <v>-284369720.13000005</v>
      </c>
      <c r="H62" s="43">
        <f t="shared" si="6"/>
        <v>61422179.869999945</v>
      </c>
      <c r="I62" s="73">
        <f t="shared" si="5"/>
        <v>127.20927043469052</v>
      </c>
      <c r="J62" s="74">
        <f t="shared" si="9"/>
        <v>81553285.38999999</v>
      </c>
      <c r="K62" s="75">
        <f t="shared" si="10"/>
        <v>112604600</v>
      </c>
    </row>
    <row r="63" spans="1:13" ht="21" customHeight="1">
      <c r="A63" s="6"/>
      <c r="B63" s="6"/>
      <c r="C63" s="6"/>
      <c r="D63" s="7"/>
      <c r="E63" s="6"/>
      <c r="F63" s="6"/>
      <c r="G63" s="6"/>
      <c r="H63" s="7"/>
      <c r="I63" s="7"/>
      <c r="J63" s="7"/>
      <c r="K63" s="6"/>
      <c r="L63" s="6"/>
      <c r="M63" s="6"/>
    </row>
    <row r="64" spans="1:13" ht="24" customHeight="1">
      <c r="A64" s="25" t="s">
        <v>74</v>
      </c>
      <c r="B64" s="25"/>
      <c r="C64" s="25"/>
      <c r="D64" s="25"/>
      <c r="E64" s="25"/>
      <c r="F64" s="25"/>
      <c r="G64" s="25"/>
      <c r="H64" s="80" t="s">
        <v>71</v>
      </c>
      <c r="I64" s="80"/>
      <c r="J64" s="80"/>
      <c r="K64" s="80"/>
      <c r="L64" s="6"/>
      <c r="M64" s="6"/>
    </row>
    <row r="65" ht="16.5" customHeight="1"/>
    <row r="66" ht="22.5" customHeight="1"/>
    <row r="67" ht="16.5" customHeight="1"/>
    <row r="68" ht="27" customHeight="1" hidden="1"/>
    <row r="75" spans="15:16" ht="12.75">
      <c r="O75" s="4"/>
      <c r="P75" s="4"/>
    </row>
  </sheetData>
  <sheetProtection/>
  <mergeCells count="5">
    <mergeCell ref="H64:K64"/>
    <mergeCell ref="A4:A7"/>
    <mergeCell ref="H4:I6"/>
    <mergeCell ref="A1:J1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2023-05-01T09:50:26Z</cp:lastPrinted>
  <dcterms:created xsi:type="dcterms:W3CDTF">2001-12-13T10:05:27Z</dcterms:created>
  <dcterms:modified xsi:type="dcterms:W3CDTF">2023-05-01T09:51:26Z</dcterms:modified>
  <cp:category/>
  <cp:version/>
  <cp:contentType/>
  <cp:contentStatus/>
</cp:coreProperties>
</file>