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<sst xmlns="http://schemas.openxmlformats.org/spreadsheetml/2006/main" count="97" uniqueCount="88">
  <si>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</si>
  <si>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</si>
  <si>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</si>
  <si>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</si>
  <si>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</si>
  <si>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</si>
  <si>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</si>
  <si>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</si>
  <si>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</si>
  <si>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</si>
  <si>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</si>
  <si>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</si>
  <si>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</si>
  <si>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</si>
  <si>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</si>
  <si>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</si>
  <si>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</si>
  <si>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</si>
  <si>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</si>
  <si>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</si>
  <si>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</si>
  <si>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</si>
  <si>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</si>
  <si>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</si>
  <si>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</si>
  <si>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</si>
  <si>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</si>
  <si>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</si>
  <si>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</si>
  <si>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</si>
  <si>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</si>
  <si>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</si>
  <si>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</si>
  <si>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</si>
  <si>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</si>
  <si>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</si>
  <si>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</si>
  <si>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</si>
  <si>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</si>
  <si>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</si>
  <si>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</si>
  <si>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</si>
  <si>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</si>
  <si>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</si>
  <si>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</si>
  <si>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</si>
  <si>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</si>
  <si>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</si>
  <si>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</si>
  <si>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</si>
  <si>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</si>
  <si>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</si>
  <si>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</si>
  <si>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</si>
  <si>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</si>
  <si>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</si>
  <si>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</si>
  <si>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</si>
  <si>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</si>
  <si>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</si>
  <si>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</si>
  <si>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</si>
  <si>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</si>
  <si>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</si>
  <si>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</si>
  <si>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</si>
  <si>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</si>
  <si>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</si>
  <si>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</si>
  <si>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</si>
  <si>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</si>
  <si>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</si>
  <si>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</si>
  <si>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</si>
  <si>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</si>
  <si>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</si>
  <si>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</si>
  <si>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</si>
  <si>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</si>
  <si>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</si>
  <si>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</si>
  <si>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</si>
  <si>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</si>
  <si>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</si>
  <si>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>за 6 місяців</t>
  </si>
  <si>
    <t>6 місяців</t>
  </si>
  <si>
    <t xml:space="preserve">   -Надходження в рамках програм допомоги урядів іноземних держав, міжнародних організацій, донорських установ</t>
  </si>
  <si>
    <t xml:space="preserve"> Інформація про виконання доходної частини бюджету  Ніжинської міської територіальної громади за 6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</si>
</sst>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1" sqref="A1:J1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4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57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78</v>
      </c>
      <c r="C6" s="38" t="s">
        <v>84</v>
      </c>
      <c r="D6" s="27" t="s">
        <v>78</v>
      </c>
      <c r="E6" s="27" t="s">
        <v>85</v>
      </c>
      <c r="F6" s="77" t="s">
        <v>84</v>
      </c>
      <c r="G6" s="50" t="s">
        <v>41</v>
      </c>
      <c r="H6" s="90"/>
      <c r="I6" s="91"/>
      <c r="J6" s="52" t="s">
        <v>29</v>
      </c>
      <c r="K6" s="53" t="s">
        <v>80</v>
      </c>
    </row>
    <row r="7" spans="1:11" ht="49.5" customHeight="1">
      <c r="A7" s="85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81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68</v>
      </c>
      <c r="B10" s="31">
        <v>405377000</v>
      </c>
      <c r="C10" s="41">
        <v>174872293.96</v>
      </c>
      <c r="D10" s="41">
        <v>439474000</v>
      </c>
      <c r="E10" s="41">
        <v>202688400</v>
      </c>
      <c r="F10" s="41">
        <v>232229240.61</v>
      </c>
      <c r="G10" s="41">
        <f aca="true" t="shared" si="0" ref="G10:G51">F10-B10</f>
        <v>-173147759.39</v>
      </c>
      <c r="H10" s="41">
        <f>F10-E10</f>
        <v>29540840.610000014</v>
      </c>
      <c r="I10" s="60">
        <f>IF(E10=0,0,F10/E10*100)</f>
        <v>114.57450974500762</v>
      </c>
      <c r="J10" s="61">
        <f aca="true" t="shared" si="1" ref="J10:J51">F10-C10</f>
        <v>57356946.650000006</v>
      </c>
      <c r="K10" s="62">
        <f aca="true" t="shared" si="2" ref="K10:K51">D10-B10</f>
        <v>34097000</v>
      </c>
    </row>
    <row r="11" spans="1:11" ht="24.75" customHeight="1">
      <c r="A11" s="17" t="s">
        <v>5</v>
      </c>
      <c r="B11" s="31">
        <v>259600</v>
      </c>
      <c r="C11" s="41">
        <v>204809.17</v>
      </c>
      <c r="D11" s="41">
        <v>259600</v>
      </c>
      <c r="E11" s="41">
        <v>129800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56307.04000000001</v>
      </c>
      <c r="I11" s="60">
        <f aca="true" t="shared" si="4" ref="I11:I32">IF(E11=0,0,F11/E11*100)</f>
        <v>143.37984591679506</v>
      </c>
      <c r="J11" s="61">
        <f t="shared" si="1"/>
        <v>-18702.130000000005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4000</v>
      </c>
      <c r="E12" s="41">
        <v>0</v>
      </c>
      <c r="F12" s="41">
        <v>4183.94</v>
      </c>
      <c r="G12" s="41">
        <f t="shared" si="0"/>
        <v>4183.94</v>
      </c>
      <c r="H12" s="41">
        <f t="shared" si="3"/>
        <v>4183.94</v>
      </c>
      <c r="I12" s="60">
        <f t="shared" si="4"/>
        <v>0</v>
      </c>
      <c r="J12" s="61">
        <f t="shared" si="1"/>
        <v>4178.69</v>
      </c>
      <c r="K12" s="62">
        <f t="shared" si="2"/>
        <v>4000</v>
      </c>
    </row>
    <row r="13" spans="1:11" ht="68.25" customHeight="1">
      <c r="A13" s="20" t="s">
        <v>63</v>
      </c>
      <c r="B13" s="32">
        <v>97900</v>
      </c>
      <c r="C13" s="41">
        <v>33187.47</v>
      </c>
      <c r="D13" s="41">
        <v>97900</v>
      </c>
      <c r="E13" s="41">
        <v>49000</v>
      </c>
      <c r="F13" s="41">
        <v>77031.18</v>
      </c>
      <c r="G13" s="41">
        <f t="shared" si="0"/>
        <v>-20868.820000000007</v>
      </c>
      <c r="H13" s="41">
        <f t="shared" si="3"/>
        <v>28031.179999999993</v>
      </c>
      <c r="I13" s="60">
        <f t="shared" si="4"/>
        <v>157.20648979591834</v>
      </c>
      <c r="J13" s="61">
        <f t="shared" si="1"/>
        <v>43843.70999999999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505757.73</v>
      </c>
      <c r="D14" s="41">
        <v>1013400</v>
      </c>
      <c r="E14" s="41">
        <v>193200</v>
      </c>
      <c r="F14" s="41">
        <v>1437328.13</v>
      </c>
      <c r="G14" s="41">
        <f t="shared" si="0"/>
        <v>1050928.13</v>
      </c>
      <c r="H14" s="41">
        <f t="shared" si="3"/>
        <v>1244128.13</v>
      </c>
      <c r="I14" s="60">
        <f t="shared" si="4"/>
        <v>743.9586594202898</v>
      </c>
      <c r="J14" s="61">
        <f t="shared" si="1"/>
        <v>931570.3999999999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1712912.17</v>
      </c>
      <c r="D15" s="41">
        <v>10352200</v>
      </c>
      <c r="E15" s="41">
        <v>4680600</v>
      </c>
      <c r="F15" s="41">
        <v>6091014.36</v>
      </c>
      <c r="G15" s="41">
        <f t="shared" si="0"/>
        <v>-3270185.6399999997</v>
      </c>
      <c r="H15" s="41">
        <f t="shared" si="3"/>
        <v>1410414.3600000003</v>
      </c>
      <c r="I15" s="60">
        <f t="shared" si="4"/>
        <v>130.13319574413538</v>
      </c>
      <c r="J15" s="61">
        <f t="shared" si="1"/>
        <v>4378102.19</v>
      </c>
      <c r="K15" s="62">
        <f t="shared" si="2"/>
        <v>991000</v>
      </c>
    </row>
    <row r="16" spans="1:11" ht="147.75" customHeight="1">
      <c r="A16" s="79" t="s">
        <v>77</v>
      </c>
      <c r="B16" s="33">
        <v>6538100</v>
      </c>
      <c r="C16" s="41">
        <v>726423.71</v>
      </c>
      <c r="D16" s="41">
        <v>6538100</v>
      </c>
      <c r="E16" s="41">
        <v>3269000</v>
      </c>
      <c r="F16" s="41">
        <v>2486314.92</v>
      </c>
      <c r="G16" s="41">
        <f>F16-B16</f>
        <v>-4051785.08</v>
      </c>
      <c r="H16" s="41">
        <f>F16-E16</f>
        <v>-782685.0800000001</v>
      </c>
      <c r="I16" s="60">
        <f>IF(E16=0,0,F16/E16*100)</f>
        <v>76.0573545426736</v>
      </c>
      <c r="J16" s="61">
        <f>F16-C16</f>
        <v>1759891.21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5009408.02</v>
      </c>
      <c r="D17" s="41">
        <v>11983400</v>
      </c>
      <c r="E17" s="41">
        <v>5991700</v>
      </c>
      <c r="F17" s="41">
        <v>5871772.79</v>
      </c>
      <c r="G17" s="41">
        <f t="shared" si="0"/>
        <v>-6111627.21</v>
      </c>
      <c r="H17" s="41">
        <f t="shared" si="3"/>
        <v>-119927.20999999996</v>
      </c>
      <c r="I17" s="60">
        <f t="shared" si="4"/>
        <v>97.99844434801476</v>
      </c>
      <c r="J17" s="61">
        <f t="shared" si="1"/>
        <v>862364.7700000005</v>
      </c>
      <c r="K17" s="62">
        <f t="shared" si="2"/>
        <v>0</v>
      </c>
    </row>
    <row r="18" spans="1:11" ht="72" customHeight="1">
      <c r="A18" s="22" t="s">
        <v>83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 t="shared" si="0"/>
        <v>340</v>
      </c>
      <c r="H18" s="41">
        <f t="shared" si="3"/>
        <v>340</v>
      </c>
      <c r="I18" s="60">
        <f t="shared" si="4"/>
        <v>0</v>
      </c>
      <c r="J18" s="61">
        <f t="shared" si="1"/>
        <v>340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236538.08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-236538.08</v>
      </c>
      <c r="K19" s="62">
        <f t="shared" si="2"/>
        <v>0</v>
      </c>
    </row>
    <row r="20" spans="1:11" ht="99" customHeight="1">
      <c r="A20" s="23" t="s">
        <v>67</v>
      </c>
      <c r="B20" s="33">
        <v>0</v>
      </c>
      <c r="C20" s="41">
        <v>975.8</v>
      </c>
      <c r="D20" s="41">
        <v>0</v>
      </c>
      <c r="E20" s="41">
        <v>0</v>
      </c>
      <c r="F20" s="41"/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-975.8</v>
      </c>
      <c r="K20" s="62">
        <f t="shared" si="2"/>
        <v>0</v>
      </c>
    </row>
    <row r="21" spans="1:11" ht="32.25" customHeight="1">
      <c r="A21" s="17" t="s">
        <v>14</v>
      </c>
      <c r="B21" s="31">
        <v>486800</v>
      </c>
      <c r="C21" s="41">
        <v>132918.79</v>
      </c>
      <c r="D21" s="41">
        <v>679800</v>
      </c>
      <c r="E21" s="41">
        <v>243400</v>
      </c>
      <c r="F21" s="41">
        <v>892959.97</v>
      </c>
      <c r="G21" s="41">
        <f t="shared" si="0"/>
        <v>406159.97</v>
      </c>
      <c r="H21" s="41">
        <f t="shared" si="3"/>
        <v>649559.97</v>
      </c>
      <c r="I21" s="60">
        <f t="shared" si="4"/>
        <v>366.86933853738697</v>
      </c>
      <c r="J21" s="61">
        <f t="shared" si="1"/>
        <v>760041.1799999999</v>
      </c>
      <c r="K21" s="62">
        <f t="shared" si="2"/>
        <v>193000</v>
      </c>
    </row>
    <row r="22" spans="1:11" ht="69" customHeight="1">
      <c r="A22" s="15" t="s">
        <v>50</v>
      </c>
      <c r="B22" s="31">
        <v>0</v>
      </c>
      <c r="C22" s="41">
        <v>0</v>
      </c>
      <c r="D22" s="41">
        <v>95000</v>
      </c>
      <c r="E22" s="41">
        <v>0</v>
      </c>
      <c r="F22" s="41">
        <v>130675</v>
      </c>
      <c r="G22" s="41">
        <f t="shared" si="0"/>
        <v>130675</v>
      </c>
      <c r="H22" s="41">
        <f t="shared" si="3"/>
        <v>130675</v>
      </c>
      <c r="I22" s="60">
        <f t="shared" si="4"/>
        <v>0</v>
      </c>
      <c r="J22" s="61">
        <f t="shared" si="1"/>
        <v>130675</v>
      </c>
      <c r="K22" s="62">
        <f t="shared" si="2"/>
        <v>95000</v>
      </c>
    </row>
    <row r="23" spans="1:11" ht="69" customHeight="1">
      <c r="A23" s="15" t="s">
        <v>82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39620</v>
      </c>
      <c r="D24" s="41">
        <v>99900</v>
      </c>
      <c r="E24" s="41">
        <v>41900</v>
      </c>
      <c r="F24" s="41">
        <v>73865.26</v>
      </c>
      <c r="G24" s="41">
        <f t="shared" si="0"/>
        <v>-10034.740000000005</v>
      </c>
      <c r="H24" s="41">
        <f t="shared" si="3"/>
        <v>31965.259999999995</v>
      </c>
      <c r="I24" s="60">
        <f t="shared" si="4"/>
        <v>176.2894033412888</v>
      </c>
      <c r="J24" s="61">
        <f t="shared" si="1"/>
        <v>34245.259999999995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1193947.88</v>
      </c>
      <c r="D25" s="41">
        <v>3569800</v>
      </c>
      <c r="E25" s="41">
        <v>1578900</v>
      </c>
      <c r="F25" s="41">
        <v>2113339.62</v>
      </c>
      <c r="G25" s="41">
        <f t="shared" si="0"/>
        <v>-1044460.3799999999</v>
      </c>
      <c r="H25" s="41">
        <f t="shared" si="3"/>
        <v>534439.6200000001</v>
      </c>
      <c r="I25" s="60">
        <f t="shared" si="4"/>
        <v>133.84885806574198</v>
      </c>
      <c r="J25" s="61">
        <f t="shared" si="1"/>
        <v>919391.7400000002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44732</v>
      </c>
      <c r="D26" s="41">
        <v>145900</v>
      </c>
      <c r="E26" s="41">
        <v>52000</v>
      </c>
      <c r="F26" s="41">
        <v>101678</v>
      </c>
      <c r="G26" s="41">
        <f t="shared" si="0"/>
        <v>-2222</v>
      </c>
      <c r="H26" s="41">
        <f t="shared" si="3"/>
        <v>49678</v>
      </c>
      <c r="I26" s="60">
        <f t="shared" si="4"/>
        <v>195.5346153846154</v>
      </c>
      <c r="J26" s="61">
        <f t="shared" si="1"/>
        <v>56946</v>
      </c>
      <c r="K26" s="62">
        <f t="shared" si="2"/>
        <v>42000</v>
      </c>
    </row>
    <row r="27" spans="1:11" ht="121.5" customHeight="1">
      <c r="A27" s="24" t="s">
        <v>66</v>
      </c>
      <c r="B27" s="34">
        <v>0</v>
      </c>
      <c r="C27" s="41">
        <v>3720</v>
      </c>
      <c r="D27" s="41">
        <v>0</v>
      </c>
      <c r="E27" s="41">
        <v>0</v>
      </c>
      <c r="F27" s="41">
        <v>0</v>
      </c>
      <c r="G27" s="41">
        <f t="shared" si="0"/>
        <v>0</v>
      </c>
      <c r="H27" s="41">
        <f t="shared" si="3"/>
        <v>0</v>
      </c>
      <c r="I27" s="60">
        <f t="shared" si="4"/>
        <v>0</v>
      </c>
      <c r="J27" s="61">
        <f t="shared" si="1"/>
        <v>-3720</v>
      </c>
      <c r="K27" s="62">
        <f t="shared" si="2"/>
        <v>0</v>
      </c>
    </row>
    <row r="28" spans="1:13" ht="68.25" customHeight="1">
      <c r="A28" s="15" t="s">
        <v>56</v>
      </c>
      <c r="B28" s="31">
        <v>2500000</v>
      </c>
      <c r="C28" s="41">
        <v>1635271.21</v>
      </c>
      <c r="D28" s="41">
        <v>2887000</v>
      </c>
      <c r="E28" s="41">
        <v>1250000</v>
      </c>
      <c r="F28" s="41">
        <v>3153326.51</v>
      </c>
      <c r="G28" s="41">
        <f t="shared" si="0"/>
        <v>653326.5099999998</v>
      </c>
      <c r="H28" s="41">
        <f t="shared" si="3"/>
        <v>1903326.5099999998</v>
      </c>
      <c r="I28" s="60">
        <f t="shared" si="4"/>
        <v>252.26612079999998</v>
      </c>
      <c r="J28" s="61">
        <f t="shared" si="1"/>
        <v>1518055.2999999998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13516.23</v>
      </c>
      <c r="D29" s="41">
        <v>35800</v>
      </c>
      <c r="E29" s="41">
        <v>17900</v>
      </c>
      <c r="F29" s="41">
        <v>26954.08</v>
      </c>
      <c r="G29" s="41">
        <f t="shared" si="0"/>
        <v>-8845.919999999998</v>
      </c>
      <c r="H29" s="41">
        <f t="shared" si="3"/>
        <v>9054.080000000002</v>
      </c>
      <c r="I29" s="60">
        <f t="shared" si="4"/>
        <v>150.5814525139665</v>
      </c>
      <c r="J29" s="61">
        <f t="shared" si="1"/>
        <v>13437.850000000002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929042.99</v>
      </c>
      <c r="D30" s="41">
        <v>2205000</v>
      </c>
      <c r="E30" s="41">
        <v>996500</v>
      </c>
      <c r="F30" s="41">
        <v>2691963.98</v>
      </c>
      <c r="G30" s="41">
        <f t="shared" si="0"/>
        <v>698963.98</v>
      </c>
      <c r="H30" s="41">
        <f t="shared" si="3"/>
        <v>1695463.98</v>
      </c>
      <c r="I30" s="60">
        <f t="shared" si="4"/>
        <v>270.1418946312092</v>
      </c>
      <c r="J30" s="61">
        <f t="shared" si="1"/>
        <v>1762920.99</v>
      </c>
      <c r="K30" s="62">
        <f t="shared" si="2"/>
        <v>212000</v>
      </c>
      <c r="L30" s="5"/>
      <c r="M30" s="5"/>
    </row>
    <row r="31" spans="1:13" ht="121.5" customHeight="1">
      <c r="A31" s="44" t="s">
        <v>75</v>
      </c>
      <c r="B31" s="31">
        <v>0</v>
      </c>
      <c r="C31" s="41">
        <v>235007.82</v>
      </c>
      <c r="D31" s="41">
        <v>931000</v>
      </c>
      <c r="E31" s="41">
        <v>0</v>
      </c>
      <c r="F31" s="41">
        <v>947453.38</v>
      </c>
      <c r="G31" s="41">
        <f t="shared" si="0"/>
        <v>947453.38</v>
      </c>
      <c r="H31" s="41">
        <f t="shared" si="3"/>
        <v>947453.38</v>
      </c>
      <c r="I31" s="60">
        <f t="shared" si="4"/>
        <v>0</v>
      </c>
      <c r="J31" s="61">
        <f t="shared" si="1"/>
        <v>712445.56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80">
        <v>0</v>
      </c>
      <c r="E32" s="80">
        <v>0</v>
      </c>
      <c r="F32" s="80">
        <v>0</v>
      </c>
      <c r="G32" s="41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73019044.64</v>
      </c>
      <c r="D33" s="35">
        <f>D34+D38+D39+D40</f>
        <v>122323700</v>
      </c>
      <c r="E33" s="35">
        <f>E34+E38+E39+E40</f>
        <v>56665400</v>
      </c>
      <c r="F33" s="35">
        <f>F34+F38+F39+F40</f>
        <v>80795481.95</v>
      </c>
      <c r="G33" s="42">
        <f t="shared" si="0"/>
        <v>-32535218.049999997</v>
      </c>
      <c r="H33" s="42">
        <f t="shared" si="3"/>
        <v>24130081.950000003</v>
      </c>
      <c r="I33" s="63">
        <f aca="true" t="shared" si="5" ref="I33:I64">IF(E33=0,0,F33/E33*100)</f>
        <v>142.5834494241636</v>
      </c>
      <c r="J33" s="64">
        <f t="shared" si="1"/>
        <v>7776437.310000002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47368426.93</v>
      </c>
      <c r="D34" s="41">
        <f>D35+D36+D37</f>
        <v>61776700</v>
      </c>
      <c r="E34" s="41">
        <f>E35+E36+E37</f>
        <v>26391800</v>
      </c>
      <c r="F34" s="41">
        <f>F35+F36+F37</f>
        <v>53254791.900000006</v>
      </c>
      <c r="G34" s="41">
        <f t="shared" si="0"/>
        <v>471091.90000000596</v>
      </c>
      <c r="H34" s="41">
        <f t="shared" si="3"/>
        <v>26862991.900000006</v>
      </c>
      <c r="I34" s="60">
        <f t="shared" si="5"/>
        <v>201.78537235050285</v>
      </c>
      <c r="J34" s="66">
        <f t="shared" si="1"/>
        <v>5886364.970000006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2517916.65</v>
      </c>
      <c r="D35" s="41">
        <v>10585000</v>
      </c>
      <c r="E35" s="41">
        <v>5061000</v>
      </c>
      <c r="F35" s="41">
        <v>4889989.98</v>
      </c>
      <c r="G35" s="41">
        <f t="shared" si="0"/>
        <v>-5232010.02</v>
      </c>
      <c r="H35" s="41">
        <f t="shared" si="3"/>
        <v>-171010.01999999955</v>
      </c>
      <c r="I35" s="60">
        <f t="shared" si="5"/>
        <v>96.62102311796089</v>
      </c>
      <c r="J35" s="66">
        <f t="shared" si="1"/>
        <v>2372073.3300000005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44815092.61</v>
      </c>
      <c r="D36" s="41">
        <v>51141700</v>
      </c>
      <c r="E36" s="41">
        <v>21305800</v>
      </c>
      <c r="F36" s="41">
        <v>48358414.86</v>
      </c>
      <c r="G36" s="41">
        <f t="shared" si="0"/>
        <v>5746714.859999999</v>
      </c>
      <c r="H36" s="41">
        <f t="shared" si="3"/>
        <v>27052614.86</v>
      </c>
      <c r="I36" s="60">
        <f t="shared" si="5"/>
        <v>226.97300669301316</v>
      </c>
      <c r="J36" s="66">
        <f t="shared" si="1"/>
        <v>3543322.25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35417.67</v>
      </c>
      <c r="D37" s="41">
        <v>50000</v>
      </c>
      <c r="E37" s="41">
        <v>25000</v>
      </c>
      <c r="F37" s="41">
        <v>6387.06</v>
      </c>
      <c r="G37" s="41">
        <f t="shared" si="0"/>
        <v>-43612.94</v>
      </c>
      <c r="H37" s="41">
        <f t="shared" si="3"/>
        <v>-18612.94</v>
      </c>
      <c r="I37" s="60">
        <f t="shared" si="5"/>
        <v>25.54824</v>
      </c>
      <c r="J37" s="66">
        <f t="shared" si="1"/>
        <v>-29030.609999999997</v>
      </c>
      <c r="K37" s="62">
        <f t="shared" si="2"/>
        <v>0</v>
      </c>
      <c r="L37" s="5"/>
      <c r="M37" s="5"/>
    </row>
    <row r="38" spans="1:13" ht="27.75" customHeight="1">
      <c r="A38" s="19" t="s">
        <v>69</v>
      </c>
      <c r="B38" s="32">
        <v>83600</v>
      </c>
      <c r="C38" s="41">
        <v>0</v>
      </c>
      <c r="D38" s="41">
        <v>83600</v>
      </c>
      <c r="E38" s="41">
        <v>41800</v>
      </c>
      <c r="F38" s="41">
        <v>0</v>
      </c>
      <c r="G38" s="41">
        <f t="shared" si="0"/>
        <v>-83600</v>
      </c>
      <c r="H38" s="41">
        <f t="shared" si="3"/>
        <v>-41800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31480.5</v>
      </c>
      <c r="D39" s="41">
        <v>56300</v>
      </c>
      <c r="E39" s="41">
        <v>28100</v>
      </c>
      <c r="F39" s="41">
        <v>71795.26</v>
      </c>
      <c r="G39" s="41">
        <f t="shared" si="0"/>
        <v>15495.259999999995</v>
      </c>
      <c r="H39" s="41">
        <f t="shared" si="3"/>
        <v>43695.259999999995</v>
      </c>
      <c r="I39" s="60">
        <f t="shared" si="5"/>
        <v>255.49914590747332</v>
      </c>
      <c r="J39" s="66">
        <f t="shared" si="1"/>
        <v>40314.759999999995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25619137.21</v>
      </c>
      <c r="D40" s="41">
        <v>60407100</v>
      </c>
      <c r="E40" s="41">
        <v>30203700</v>
      </c>
      <c r="F40" s="41">
        <v>27468894.79</v>
      </c>
      <c r="G40" s="41">
        <f t="shared" si="0"/>
        <v>-32938205.21</v>
      </c>
      <c r="H40" s="41">
        <f t="shared" si="3"/>
        <v>-2734805.210000001</v>
      </c>
      <c r="I40" s="60">
        <f t="shared" si="5"/>
        <v>90.94546293997092</v>
      </c>
      <c r="J40" s="66">
        <f t="shared" si="1"/>
        <v>1849757.5799999982</v>
      </c>
      <c r="K40" s="62">
        <f t="shared" si="2"/>
        <v>0</v>
      </c>
    </row>
    <row r="41" spans="1:11" ht="30" customHeight="1">
      <c r="A41" s="11" t="s">
        <v>72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260549132.92000002</v>
      </c>
      <c r="D41" s="35">
        <f>D10+D11+D12+D13+D14+D15+D16+D17+D18+D19+D20+D21+D22+D23+D24+D25+D26+D27+D28+D29+D30+D31+D32+D33</f>
        <v>602695500</v>
      </c>
      <c r="E41" s="35">
        <f>E10+E11+E12+E13+E14+E15+E16+E17+E18+E19+E20+E21+E22+E23+E24+E25+E26+E27+E28+E29+E30+E31+E32+E33</f>
        <v>277847700</v>
      </c>
      <c r="F41" s="35">
        <f>F10+F11+F12+F13+F14+F15+F16+F17+F18+F19+F20+F21+F22+F23+F24+F25+F26+F27+F28+F29+F30+F31+F32+F33</f>
        <v>339311064.71999997</v>
      </c>
      <c r="G41" s="42">
        <f t="shared" si="0"/>
        <v>-216384435.28000003</v>
      </c>
      <c r="H41" s="42">
        <f aca="true" t="shared" si="6" ref="H41:H64">F41-E41</f>
        <v>61463364.71999997</v>
      </c>
      <c r="I41" s="63">
        <f t="shared" si="5"/>
        <v>122.12124293992714</v>
      </c>
      <c r="J41" s="64">
        <f t="shared" si="1"/>
        <v>78761931.79999995</v>
      </c>
      <c r="K41" s="65">
        <f t="shared" si="2"/>
        <v>47000000</v>
      </c>
    </row>
    <row r="42" spans="1:11" ht="30" customHeight="1">
      <c r="A42" s="16" t="s">
        <v>54</v>
      </c>
      <c r="B42" s="35">
        <f aca="true" t="shared" si="7" ref="B42:G42">B43+B49+B50+B44</f>
        <v>0</v>
      </c>
      <c r="C42" s="35">
        <f t="shared" si="7"/>
        <v>76737470</v>
      </c>
      <c r="D42" s="35">
        <f t="shared" si="7"/>
        <v>115160205.32</v>
      </c>
      <c r="E42" s="35">
        <f t="shared" si="7"/>
        <v>71976605.32</v>
      </c>
      <c r="F42" s="35">
        <f t="shared" si="7"/>
        <v>71976605.32</v>
      </c>
      <c r="G42" s="35">
        <f t="shared" si="7"/>
        <v>71976605.32</v>
      </c>
      <c r="H42" s="35">
        <f>F42-E42</f>
        <v>0</v>
      </c>
      <c r="I42" s="67">
        <f t="shared" si="5"/>
        <v>100</v>
      </c>
      <c r="J42" s="64">
        <f t="shared" si="1"/>
        <v>-4760864.680000007</v>
      </c>
      <c r="K42" s="65">
        <f t="shared" si="2"/>
        <v>115160205.32</v>
      </c>
    </row>
    <row r="43" spans="1:11" ht="26.25" customHeight="1">
      <c r="A43" s="17" t="s">
        <v>60</v>
      </c>
      <c r="B43" s="31">
        <v>0</v>
      </c>
      <c r="C43" s="41">
        <v>1434000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-1434000</v>
      </c>
      <c r="K43" s="62">
        <f t="shared" si="2"/>
        <v>0</v>
      </c>
    </row>
    <row r="44" spans="1:11" ht="25.5" customHeight="1">
      <c r="A44" s="17" t="s">
        <v>61</v>
      </c>
      <c r="B44" s="31">
        <f>B45+B46+B47+B48</f>
        <v>0</v>
      </c>
      <c r="C44" s="31">
        <f>C45+C46+C47+C48</f>
        <v>73505500</v>
      </c>
      <c r="D44" s="31">
        <f>D45+D46+D47+D48</f>
        <v>109484100</v>
      </c>
      <c r="E44" s="31">
        <f>E45+E46+E47+E48</f>
        <v>67144400</v>
      </c>
      <c r="F44" s="31">
        <f>F45+F46+F47+F48</f>
        <v>67144400</v>
      </c>
      <c r="G44" s="41">
        <f t="shared" si="0"/>
        <v>67144400</v>
      </c>
      <c r="H44" s="41">
        <f t="shared" si="6"/>
        <v>0</v>
      </c>
      <c r="I44" s="68">
        <f t="shared" si="5"/>
        <v>100</v>
      </c>
      <c r="J44" s="66">
        <f t="shared" si="1"/>
        <v>-6361100</v>
      </c>
      <c r="K44" s="62">
        <f t="shared" si="2"/>
        <v>109484100</v>
      </c>
    </row>
    <row r="45" spans="1:11" ht="51" customHeight="1" hidden="1">
      <c r="A45" s="15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52</v>
      </c>
      <c r="B47" s="36">
        <v>0</v>
      </c>
      <c r="C47" s="41">
        <v>73505500</v>
      </c>
      <c r="D47" s="36">
        <v>109484100</v>
      </c>
      <c r="E47" s="41">
        <v>67144400</v>
      </c>
      <c r="F47" s="41">
        <v>67144400</v>
      </c>
      <c r="G47" s="41">
        <f t="shared" si="0"/>
        <v>67144400</v>
      </c>
      <c r="H47" s="41">
        <f t="shared" si="6"/>
        <v>0</v>
      </c>
      <c r="I47" s="68">
        <f t="shared" si="5"/>
        <v>100</v>
      </c>
      <c r="J47" s="66">
        <f t="shared" si="1"/>
        <v>-6361100</v>
      </c>
      <c r="K47" s="62">
        <f t="shared" si="2"/>
        <v>109484100</v>
      </c>
    </row>
    <row r="48" spans="1:11" ht="26.25" customHeight="1" hidden="1">
      <c r="A48" s="15" t="s">
        <v>53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62</v>
      </c>
      <c r="B49" s="34">
        <v>0</v>
      </c>
      <c r="C49" s="31">
        <v>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0</v>
      </c>
      <c r="K49" s="62">
        <f t="shared" si="2"/>
        <v>0</v>
      </c>
    </row>
    <row r="50" spans="1:11" ht="45" customHeight="1">
      <c r="A50" s="15" t="s">
        <v>59</v>
      </c>
      <c r="B50" s="34">
        <v>0</v>
      </c>
      <c r="C50" s="31">
        <v>1797970</v>
      </c>
      <c r="D50" s="31">
        <v>5676105.32</v>
      </c>
      <c r="E50" s="31">
        <v>4832205.32</v>
      </c>
      <c r="F50" s="31">
        <v>4832205.32</v>
      </c>
      <c r="G50" s="41">
        <f t="shared" si="0"/>
        <v>4832205.32</v>
      </c>
      <c r="H50" s="41">
        <f t="shared" si="6"/>
        <v>0</v>
      </c>
      <c r="I50" s="68">
        <f t="shared" si="5"/>
        <v>100</v>
      </c>
      <c r="J50" s="66">
        <f t="shared" si="1"/>
        <v>3034235.3200000003</v>
      </c>
      <c r="K50" s="62">
        <f t="shared" si="2"/>
        <v>5676105.32</v>
      </c>
    </row>
    <row r="51" spans="1:11" ht="33.75" customHeight="1">
      <c r="A51" s="11" t="s">
        <v>71</v>
      </c>
      <c r="B51" s="35">
        <f>B41+B42</f>
        <v>555695500</v>
      </c>
      <c r="C51" s="35">
        <f>C41+C42</f>
        <v>337286602.92</v>
      </c>
      <c r="D51" s="35">
        <f>D41+D42</f>
        <v>717855705.3199999</v>
      </c>
      <c r="E51" s="35">
        <f>E41+E42</f>
        <v>349824305.32</v>
      </c>
      <c r="F51" s="35">
        <f>F41+F42</f>
        <v>411287670.03999996</v>
      </c>
      <c r="G51" s="42">
        <f t="shared" si="0"/>
        <v>-144407829.96000004</v>
      </c>
      <c r="H51" s="42">
        <f t="shared" si="6"/>
        <v>61463364.71999997</v>
      </c>
      <c r="I51" s="63">
        <f t="shared" si="5"/>
        <v>117.56978111162879</v>
      </c>
      <c r="J51" s="64">
        <f t="shared" si="1"/>
        <v>74001067.11999995</v>
      </c>
      <c r="K51" s="65">
        <f t="shared" si="2"/>
        <v>162160205.31999993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4411900.71</v>
      </c>
      <c r="D53" s="41">
        <v>12924000</v>
      </c>
      <c r="E53" s="41">
        <v>6462000</v>
      </c>
      <c r="F53" s="41">
        <v>27830023.83</v>
      </c>
      <c r="G53" s="41">
        <f aca="true" t="shared" si="8" ref="G53:G64">F53-B53</f>
        <v>14906023.829999998</v>
      </c>
      <c r="H53" s="41">
        <f t="shared" si="6"/>
        <v>21368023.83</v>
      </c>
      <c r="I53" s="60">
        <f t="shared" si="5"/>
        <v>430.6719874651811</v>
      </c>
      <c r="J53" s="66">
        <f aca="true" t="shared" si="9" ref="J53:J64">F53-C53</f>
        <v>23418123.119999997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196783.89</v>
      </c>
      <c r="D54" s="41">
        <v>412300</v>
      </c>
      <c r="E54" s="41">
        <v>206200</v>
      </c>
      <c r="F54" s="41">
        <v>354514.7</v>
      </c>
      <c r="G54" s="41">
        <f t="shared" si="8"/>
        <v>-57785.29999999999</v>
      </c>
      <c r="H54" s="41">
        <f t="shared" si="6"/>
        <v>148314.7</v>
      </c>
      <c r="I54" s="60">
        <f t="shared" si="5"/>
        <v>171.92759456838021</v>
      </c>
      <c r="J54" s="66">
        <f t="shared" si="9"/>
        <v>157730.81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41">
        <v>0</v>
      </c>
      <c r="F56" s="41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1219833.8900000001</v>
      </c>
      <c r="D57" s="35">
        <f>D58+D59</f>
        <v>2500000</v>
      </c>
      <c r="E57" s="35">
        <f>E58+E59</f>
        <v>1250000</v>
      </c>
      <c r="F57" s="35">
        <f>F58+F59</f>
        <v>1603286.1</v>
      </c>
      <c r="G57" s="42">
        <f t="shared" si="8"/>
        <v>-896713.8999999999</v>
      </c>
      <c r="H57" s="42">
        <f t="shared" si="6"/>
        <v>353286.1000000001</v>
      </c>
      <c r="I57" s="63">
        <f t="shared" si="5"/>
        <v>128.262888</v>
      </c>
      <c r="J57" s="64">
        <f t="shared" si="9"/>
        <v>383452.20999999996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500000</v>
      </c>
      <c r="F58" s="41">
        <v>0</v>
      </c>
      <c r="G58" s="41">
        <f t="shared" si="8"/>
        <v>-1000000</v>
      </c>
      <c r="H58" s="41">
        <f t="shared" si="6"/>
        <v>-500000</v>
      </c>
      <c r="I58" s="60">
        <f t="shared" si="5"/>
        <v>0</v>
      </c>
      <c r="J58" s="66">
        <f t="shared" si="9"/>
        <v>-707230.79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512603.1</v>
      </c>
      <c r="D59" s="41">
        <v>1500000</v>
      </c>
      <c r="E59" s="41">
        <v>750000</v>
      </c>
      <c r="F59" s="41">
        <v>1603286.1</v>
      </c>
      <c r="G59" s="41">
        <f t="shared" si="8"/>
        <v>103286.1000000001</v>
      </c>
      <c r="H59" s="41">
        <f t="shared" si="6"/>
        <v>853286.1000000001</v>
      </c>
      <c r="I59" s="60">
        <f t="shared" si="5"/>
        <v>213.77148</v>
      </c>
      <c r="J59" s="66">
        <f t="shared" si="9"/>
        <v>1090683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51</v>
      </c>
      <c r="B61" s="31">
        <v>0</v>
      </c>
      <c r="C61" s="31">
        <v>0</v>
      </c>
      <c r="D61" s="31">
        <v>510000</v>
      </c>
      <c r="E61" s="31">
        <v>255000</v>
      </c>
      <c r="F61" s="31">
        <v>0</v>
      </c>
      <c r="G61" s="41">
        <f t="shared" si="8"/>
        <v>0</v>
      </c>
      <c r="H61" s="41">
        <f t="shared" si="6"/>
        <v>-255000</v>
      </c>
      <c r="I61" s="60">
        <f t="shared" si="5"/>
        <v>0</v>
      </c>
      <c r="J61" s="66">
        <f t="shared" si="9"/>
        <v>0</v>
      </c>
      <c r="K61" s="71">
        <f t="shared" si="10"/>
        <v>510000</v>
      </c>
    </row>
    <row r="62" spans="1:11" ht="70.5" customHeight="1">
      <c r="A62" s="15" t="s">
        <v>86</v>
      </c>
      <c r="B62" s="31">
        <v>0</v>
      </c>
      <c r="C62" s="31">
        <v>0</v>
      </c>
      <c r="D62" s="31">
        <v>0</v>
      </c>
      <c r="E62" s="31">
        <v>0</v>
      </c>
      <c r="F62" s="31">
        <v>3600054</v>
      </c>
      <c r="G62" s="41">
        <f t="shared" si="8"/>
        <v>3600054</v>
      </c>
      <c r="H62" s="41">
        <f t="shared" si="6"/>
        <v>3600054</v>
      </c>
      <c r="I62" s="60">
        <f t="shared" si="5"/>
        <v>0</v>
      </c>
      <c r="J62" s="66">
        <f t="shared" si="9"/>
        <v>3600054</v>
      </c>
      <c r="K62" s="81">
        <f t="shared" si="10"/>
        <v>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5828518.49</v>
      </c>
      <c r="D63" s="35">
        <f>D53+D54+D55+D56+D57+D60+D61+D62</f>
        <v>16346300</v>
      </c>
      <c r="E63" s="35">
        <f>E53+E54+E55+E56+E57+E60+E61+E62</f>
        <v>8173200</v>
      </c>
      <c r="F63" s="35">
        <f>F53+F54+F55+F56+F57+F60+F61+F62</f>
        <v>33387878.63</v>
      </c>
      <c r="G63" s="42">
        <f t="shared" si="8"/>
        <v>17551578.63</v>
      </c>
      <c r="H63" s="42">
        <f t="shared" si="6"/>
        <v>25214678.63</v>
      </c>
      <c r="I63" s="63">
        <f t="shared" si="5"/>
        <v>408.50436340723337</v>
      </c>
      <c r="J63" s="64">
        <f t="shared" si="9"/>
        <v>27559360.14</v>
      </c>
      <c r="K63" s="72">
        <f t="shared" si="10"/>
        <v>510000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343115121.41</v>
      </c>
      <c r="D64" s="43">
        <f>D51+D63</f>
        <v>734202005.3199999</v>
      </c>
      <c r="E64" s="43">
        <f>E51+E63</f>
        <v>357997505.32</v>
      </c>
      <c r="F64" s="43">
        <f>F51+F63</f>
        <v>444675548.66999996</v>
      </c>
      <c r="G64" s="43">
        <f t="shared" si="8"/>
        <v>-126856251.33000004</v>
      </c>
      <c r="H64" s="43">
        <f t="shared" si="6"/>
        <v>86678043.34999996</v>
      </c>
      <c r="I64" s="73">
        <f t="shared" si="5"/>
        <v>124.21191267031926</v>
      </c>
      <c r="J64" s="74">
        <f t="shared" si="9"/>
        <v>101560427.25999993</v>
      </c>
      <c r="K64" s="75">
        <f t="shared" si="10"/>
        <v>162670205.31999993</v>
      </c>
    </row>
    <row r="65" spans="1:13" ht="21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73</v>
      </c>
      <c r="B66" s="25"/>
      <c r="C66" s="25"/>
      <c r="D66" s="25"/>
      <c r="E66" s="25"/>
      <c r="F66" s="25"/>
      <c r="G66" s="25"/>
      <c r="H66" s="82" t="s">
        <v>70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2023-07-03T07:19:58Z</cp:lastPrinted>
  <dcterms:created xsi:type="dcterms:W3CDTF">2001-12-13T10:05:27Z</dcterms:created>
  <dcterms:modified xsi:type="dcterms:W3CDTF">2023-07-10T12:25:46Z</dcterms:modified>
  <cp:category/>
  <cp:version/>
  <cp:contentType/>
  <cp:contentStatus/>
</cp:coreProperties>
</file>