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<sst xmlns="http://schemas.openxmlformats.org/spreadsheetml/2006/main" count="97" uniqueCount="88">
  <si>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</si>
  <si>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</si>
  <si>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</si>
  <si>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</si>
  <si>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</si>
  <si>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</si>
  <si>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</si>
  <si>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</si>
  <si>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</si>
  <si>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</si>
  <si>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</si>
  <si>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</si>
  <si>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</si>
  <si>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</si>
  <si>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</si>
  <si>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</si>
  <si>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</si>
  <si>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</si>
  <si>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</si>
  <si>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</si>
  <si>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</si>
  <si>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</si>
  <si>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</si>
  <si>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</si>
  <si>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</si>
  <si>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</si>
  <si>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</si>
  <si>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</si>
  <si>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</si>
  <si>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</si>
  <si>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</si>
  <si>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</si>
  <si>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</si>
  <si>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</si>
  <si>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</si>
  <si>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</si>
  <si>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</si>
  <si>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</si>
  <si>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</si>
  <si>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</si>
  <si>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</si>
  <si>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</si>
  <si>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</si>
  <si>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</si>
  <si>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</si>
  <si>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</si>
  <si>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</si>
  <si>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</si>
  <si>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</si>
  <si>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</si>
  <si>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</si>
  <si>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</si>
  <si>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</si>
  <si>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</si>
  <si>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</si>
  <si>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</si>
  <si>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</si>
  <si>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</si>
  <si>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</si>
  <si>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</si>
  <si>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</si>
  <si>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</si>
  <si>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</si>
  <si>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</si>
  <si>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</si>
  <si>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</si>
  <si>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</si>
  <si>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</si>
  <si>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</si>
  <si>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</si>
  <si>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</si>
  <si>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</si>
  <si>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</si>
  <si>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</si>
  <si>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</si>
  <si>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</si>
  <si>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</si>
  <si>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</si>
  <si>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</si>
  <si>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</si>
  <si>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</si>
  <si>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</si>
  <si>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</si>
  <si>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-Надходження в рамках програм допомоги урядів іноземних держав, міжнародних організацій, донорських установ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</si>
  <si>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електр.сигаретах, та пального</t>
  </si>
  <si>
    <t>за 11 місяців</t>
  </si>
  <si>
    <t>11 місяців</t>
  </si>
  <si>
    <t xml:space="preserve">  Інформація про виконання доходної частини бюджету  Ніжинської міської територіальної громади за 11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</si>
</sst>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D14" sqref="D14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21.3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1.7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33.75" customHeight="1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56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77</v>
      </c>
      <c r="C6" s="38" t="s">
        <v>85</v>
      </c>
      <c r="D6" s="27" t="s">
        <v>77</v>
      </c>
      <c r="E6" s="27" t="s">
        <v>86</v>
      </c>
      <c r="F6" s="77" t="s">
        <v>85</v>
      </c>
      <c r="G6" s="50" t="s">
        <v>41</v>
      </c>
      <c r="H6" s="90"/>
      <c r="I6" s="91"/>
      <c r="J6" s="52" t="s">
        <v>29</v>
      </c>
      <c r="K6" s="53" t="s">
        <v>79</v>
      </c>
    </row>
    <row r="7" spans="1:11" ht="49.5" customHeight="1">
      <c r="A7" s="85"/>
      <c r="B7" s="28" t="s">
        <v>40</v>
      </c>
      <c r="C7" s="38" t="s">
        <v>73</v>
      </c>
      <c r="D7" s="28" t="s">
        <v>21</v>
      </c>
      <c r="E7" s="28" t="s">
        <v>78</v>
      </c>
      <c r="F7" s="78" t="s">
        <v>78</v>
      </c>
      <c r="G7" s="54" t="s">
        <v>42</v>
      </c>
      <c r="H7" s="55" t="s">
        <v>57</v>
      </c>
      <c r="I7" s="56" t="s">
        <v>54</v>
      </c>
      <c r="J7" s="51" t="s">
        <v>80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3.25" customHeight="1">
      <c r="A10" s="17" t="s">
        <v>67</v>
      </c>
      <c r="B10" s="31">
        <v>405377000</v>
      </c>
      <c r="C10" s="41">
        <v>355740980.83</v>
      </c>
      <c r="D10" s="41">
        <v>452674000</v>
      </c>
      <c r="E10" s="41">
        <v>384795500</v>
      </c>
      <c r="F10" s="41">
        <v>392373505.49</v>
      </c>
      <c r="G10" s="41">
        <f aca="true" t="shared" si="0" ref="G10:G51">F10-B10</f>
        <v>-13003494.50999999</v>
      </c>
      <c r="H10" s="41">
        <f>F10-E10</f>
        <v>7578005.49000001</v>
      </c>
      <c r="I10" s="60">
        <f>IF(E10=0,0,F10/E10*100)</f>
        <v>101.96935917649765</v>
      </c>
      <c r="J10" s="61">
        <f aca="true" t="shared" si="1" ref="J10:J51">F10-C10</f>
        <v>36632524.660000026</v>
      </c>
      <c r="K10" s="62">
        <f aca="true" t="shared" si="2" ref="K10:K51">D10-B10</f>
        <v>47297000</v>
      </c>
    </row>
    <row r="11" spans="1:11" ht="24.75" customHeight="1">
      <c r="A11" s="17" t="s">
        <v>5</v>
      </c>
      <c r="B11" s="31">
        <v>259600</v>
      </c>
      <c r="C11" s="41">
        <v>256987.32</v>
      </c>
      <c r="D11" s="41">
        <v>259600</v>
      </c>
      <c r="E11" s="41">
        <v>238000</v>
      </c>
      <c r="F11" s="41">
        <v>353467.04</v>
      </c>
      <c r="G11" s="41">
        <f t="shared" si="0"/>
        <v>93867.03999999998</v>
      </c>
      <c r="H11" s="41">
        <f aca="true" t="shared" si="3" ref="H11:H40">F11-E11</f>
        <v>115467.03999999998</v>
      </c>
      <c r="I11" s="60">
        <f aca="true" t="shared" si="4" ref="I11:I32">IF(E11=0,0,F11/E11*100)</f>
        <v>148.51556302521007</v>
      </c>
      <c r="J11" s="61">
        <f t="shared" si="1"/>
        <v>96479.71999999997</v>
      </c>
      <c r="K11" s="62">
        <f t="shared" si="2"/>
        <v>0</v>
      </c>
    </row>
    <row r="12" spans="1:11" ht="78" customHeight="1">
      <c r="A12" s="79" t="s">
        <v>49</v>
      </c>
      <c r="B12" s="32">
        <v>0</v>
      </c>
      <c r="C12" s="41">
        <v>2206.64</v>
      </c>
      <c r="D12" s="41">
        <v>4000</v>
      </c>
      <c r="E12" s="41">
        <v>0</v>
      </c>
      <c r="F12" s="41">
        <v>32100.32</v>
      </c>
      <c r="G12" s="41">
        <f t="shared" si="0"/>
        <v>32100.32</v>
      </c>
      <c r="H12" s="41">
        <f t="shared" si="3"/>
        <v>32100.32</v>
      </c>
      <c r="I12" s="60">
        <f t="shared" si="4"/>
        <v>0</v>
      </c>
      <c r="J12" s="61">
        <f t="shared" si="1"/>
        <v>29893.68</v>
      </c>
      <c r="K12" s="62">
        <f t="shared" si="2"/>
        <v>4000</v>
      </c>
    </row>
    <row r="13" spans="1:11" ht="68.25" customHeight="1">
      <c r="A13" s="20" t="s">
        <v>62</v>
      </c>
      <c r="B13" s="32">
        <v>97900</v>
      </c>
      <c r="C13" s="41">
        <v>72568.68</v>
      </c>
      <c r="D13" s="41">
        <v>97900</v>
      </c>
      <c r="E13" s="41">
        <v>89700</v>
      </c>
      <c r="F13" s="41">
        <v>161751.78</v>
      </c>
      <c r="G13" s="41">
        <f t="shared" si="0"/>
        <v>63851.78</v>
      </c>
      <c r="H13" s="41">
        <f t="shared" si="3"/>
        <v>72051.78</v>
      </c>
      <c r="I13" s="60">
        <f t="shared" si="4"/>
        <v>180.32528428093647</v>
      </c>
      <c r="J13" s="61">
        <f t="shared" si="1"/>
        <v>89183.1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604657.65</v>
      </c>
      <c r="D14" s="41">
        <v>1013400</v>
      </c>
      <c r="E14" s="41">
        <v>354200</v>
      </c>
      <c r="F14" s="41">
        <v>2949208.06</v>
      </c>
      <c r="G14" s="41">
        <f t="shared" si="0"/>
        <v>2562808.06</v>
      </c>
      <c r="H14" s="41">
        <f t="shared" si="3"/>
        <v>2595008.06</v>
      </c>
      <c r="I14" s="60">
        <f t="shared" si="4"/>
        <v>832.6392038396386</v>
      </c>
      <c r="J14" s="61">
        <f t="shared" si="1"/>
        <v>2344550.41</v>
      </c>
      <c r="K14" s="62">
        <f t="shared" si="2"/>
        <v>627000</v>
      </c>
    </row>
    <row r="15" spans="1:11" ht="48" customHeight="1">
      <c r="A15" s="20" t="s">
        <v>36</v>
      </c>
      <c r="B15" s="32">
        <v>9361200</v>
      </c>
      <c r="C15" s="41">
        <v>3392755.96</v>
      </c>
      <c r="D15" s="41">
        <v>10352200</v>
      </c>
      <c r="E15" s="41">
        <v>8581100</v>
      </c>
      <c r="F15" s="41">
        <v>11090310.65</v>
      </c>
      <c r="G15" s="41">
        <f t="shared" si="0"/>
        <v>1729110.6500000004</v>
      </c>
      <c r="H15" s="41">
        <f t="shared" si="3"/>
        <v>2509210.6500000004</v>
      </c>
      <c r="I15" s="60">
        <f t="shared" si="4"/>
        <v>129.24113050774378</v>
      </c>
      <c r="J15" s="61">
        <f t="shared" si="1"/>
        <v>7697554.69</v>
      </c>
      <c r="K15" s="62">
        <f t="shared" si="2"/>
        <v>991000</v>
      </c>
    </row>
    <row r="16" spans="1:11" ht="147.75" customHeight="1">
      <c r="A16" s="79" t="s">
        <v>76</v>
      </c>
      <c r="B16" s="33">
        <v>6538100</v>
      </c>
      <c r="C16" s="41">
        <v>3311778.87</v>
      </c>
      <c r="D16" s="41">
        <v>6538100</v>
      </c>
      <c r="E16" s="41">
        <v>5993300</v>
      </c>
      <c r="F16" s="41">
        <v>5056810.7</v>
      </c>
      <c r="G16" s="41">
        <f>F16-B16</f>
        <v>-1481289.2999999998</v>
      </c>
      <c r="H16" s="41">
        <f>F16-E16</f>
        <v>-936489.2999999998</v>
      </c>
      <c r="I16" s="60">
        <f>IF(E16=0,0,F16/E16*100)</f>
        <v>84.37439640932375</v>
      </c>
      <c r="J16" s="61">
        <f>F16-C16</f>
        <v>1745031.83</v>
      </c>
      <c r="K16" s="62">
        <f>D16-B16</f>
        <v>0</v>
      </c>
    </row>
    <row r="17" spans="1:11" ht="94.5" customHeight="1">
      <c r="A17" s="22" t="s">
        <v>75</v>
      </c>
      <c r="B17" s="33">
        <v>11983400</v>
      </c>
      <c r="C17" s="41">
        <v>10588006.62</v>
      </c>
      <c r="D17" s="41">
        <v>11983400</v>
      </c>
      <c r="E17" s="41">
        <v>10984800</v>
      </c>
      <c r="F17" s="41">
        <v>11854004.67</v>
      </c>
      <c r="G17" s="41">
        <f t="shared" si="0"/>
        <v>-129395.33000000007</v>
      </c>
      <c r="H17" s="41">
        <f t="shared" si="3"/>
        <v>869204.6699999999</v>
      </c>
      <c r="I17" s="60">
        <f t="shared" si="4"/>
        <v>107.91279467992135</v>
      </c>
      <c r="J17" s="61">
        <f t="shared" si="1"/>
        <v>1265998.0500000007</v>
      </c>
      <c r="K17" s="62">
        <f t="shared" si="2"/>
        <v>0</v>
      </c>
    </row>
    <row r="18" spans="1:11" ht="72" customHeight="1">
      <c r="A18" s="22" t="s">
        <v>82</v>
      </c>
      <c r="B18" s="33">
        <v>0</v>
      </c>
      <c r="C18" s="41">
        <v>340</v>
      </c>
      <c r="D18" s="41">
        <v>0</v>
      </c>
      <c r="E18" s="41">
        <v>0</v>
      </c>
      <c r="F18" s="41">
        <v>1417.78</v>
      </c>
      <c r="G18" s="41">
        <f t="shared" si="0"/>
        <v>1417.78</v>
      </c>
      <c r="H18" s="41">
        <f t="shared" si="3"/>
        <v>1417.78</v>
      </c>
      <c r="I18" s="60">
        <f t="shared" si="4"/>
        <v>0</v>
      </c>
      <c r="J18" s="61">
        <f t="shared" si="1"/>
        <v>1077.78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285995.63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-285995.63</v>
      </c>
      <c r="K19" s="62">
        <f t="shared" si="2"/>
        <v>0</v>
      </c>
    </row>
    <row r="20" spans="1:11" ht="99" customHeight="1">
      <c r="A20" s="23" t="s">
        <v>66</v>
      </c>
      <c r="B20" s="33">
        <v>0</v>
      </c>
      <c r="C20" s="41">
        <v>1785.8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-1785.8</v>
      </c>
      <c r="K20" s="62">
        <f t="shared" si="2"/>
        <v>0</v>
      </c>
    </row>
    <row r="21" spans="1:11" ht="28.5" customHeight="1">
      <c r="A21" s="17" t="s">
        <v>14</v>
      </c>
      <c r="B21" s="31">
        <v>486800</v>
      </c>
      <c r="C21" s="41">
        <v>498313.81</v>
      </c>
      <c r="D21" s="41">
        <v>679800</v>
      </c>
      <c r="E21" s="41">
        <v>446300</v>
      </c>
      <c r="F21" s="41">
        <v>2049040.2</v>
      </c>
      <c r="G21" s="41">
        <f t="shared" si="0"/>
        <v>1562240.2</v>
      </c>
      <c r="H21" s="41">
        <f t="shared" si="3"/>
        <v>1602740.2</v>
      </c>
      <c r="I21" s="60">
        <f t="shared" si="4"/>
        <v>459.11723056240197</v>
      </c>
      <c r="J21" s="61">
        <f t="shared" si="1"/>
        <v>1550726.39</v>
      </c>
      <c r="K21" s="62">
        <f t="shared" si="2"/>
        <v>193000</v>
      </c>
    </row>
    <row r="22" spans="1:11" ht="120" customHeight="1">
      <c r="A22" s="15" t="s">
        <v>84</v>
      </c>
      <c r="B22" s="31">
        <v>0</v>
      </c>
      <c r="C22" s="41">
        <v>103067.27</v>
      </c>
      <c r="D22" s="41">
        <v>95000</v>
      </c>
      <c r="E22" s="41">
        <v>0</v>
      </c>
      <c r="F22" s="41">
        <v>194484.33</v>
      </c>
      <c r="G22" s="41">
        <f t="shared" si="0"/>
        <v>194484.33</v>
      </c>
      <c r="H22" s="41">
        <f t="shared" si="3"/>
        <v>194484.33</v>
      </c>
      <c r="I22" s="60">
        <f t="shared" si="4"/>
        <v>0</v>
      </c>
      <c r="J22" s="61">
        <f t="shared" si="1"/>
        <v>91417.05999999998</v>
      </c>
      <c r="K22" s="62">
        <f t="shared" si="2"/>
        <v>95000</v>
      </c>
    </row>
    <row r="23" spans="1:11" ht="69" customHeight="1">
      <c r="A23" s="15" t="s">
        <v>81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70500</v>
      </c>
      <c r="D24" s="41">
        <v>99900</v>
      </c>
      <c r="E24" s="41">
        <v>76900</v>
      </c>
      <c r="F24" s="41">
        <v>149735.26</v>
      </c>
      <c r="G24" s="41">
        <f t="shared" si="0"/>
        <v>65835.26000000001</v>
      </c>
      <c r="H24" s="41">
        <f t="shared" si="3"/>
        <v>72835.26000000001</v>
      </c>
      <c r="I24" s="60">
        <f t="shared" si="4"/>
        <v>194.7142522756827</v>
      </c>
      <c r="J24" s="61">
        <f t="shared" si="1"/>
        <v>79235.26000000001</v>
      </c>
      <c r="K24" s="62">
        <f t="shared" si="2"/>
        <v>16000</v>
      </c>
    </row>
    <row r="25" spans="1:12" ht="27" customHeight="1">
      <c r="A25" s="15" t="s">
        <v>12</v>
      </c>
      <c r="B25" s="31">
        <v>3157800</v>
      </c>
      <c r="C25" s="41">
        <v>2938905.65</v>
      </c>
      <c r="D25" s="41">
        <v>3569800</v>
      </c>
      <c r="E25" s="41">
        <v>2894600</v>
      </c>
      <c r="F25" s="41">
        <v>3780545.23</v>
      </c>
      <c r="G25" s="41">
        <f t="shared" si="0"/>
        <v>622745.23</v>
      </c>
      <c r="H25" s="41">
        <f t="shared" si="3"/>
        <v>885945.23</v>
      </c>
      <c r="I25" s="60">
        <f t="shared" si="4"/>
        <v>130.6068275409383</v>
      </c>
      <c r="J25" s="61">
        <f t="shared" si="1"/>
        <v>841639.5800000001</v>
      </c>
      <c r="K25" s="62">
        <f t="shared" si="2"/>
        <v>412000</v>
      </c>
      <c r="L25" s="5"/>
    </row>
    <row r="26" spans="1:11" ht="48" customHeight="1">
      <c r="A26" s="15" t="s">
        <v>20</v>
      </c>
      <c r="B26" s="34">
        <v>103900</v>
      </c>
      <c r="C26" s="41">
        <v>94506</v>
      </c>
      <c r="D26" s="41">
        <v>145900</v>
      </c>
      <c r="E26" s="41">
        <v>95300</v>
      </c>
      <c r="F26" s="41">
        <v>220728.1</v>
      </c>
      <c r="G26" s="41">
        <f t="shared" si="0"/>
        <v>116828.1</v>
      </c>
      <c r="H26" s="41">
        <f t="shared" si="3"/>
        <v>125428.1</v>
      </c>
      <c r="I26" s="60">
        <f t="shared" si="4"/>
        <v>231.6139559286464</v>
      </c>
      <c r="J26" s="61">
        <f t="shared" si="1"/>
        <v>126222.1</v>
      </c>
      <c r="K26" s="62">
        <f t="shared" si="2"/>
        <v>42000</v>
      </c>
    </row>
    <row r="27" spans="1:11" ht="121.5" customHeight="1">
      <c r="A27" s="24" t="s">
        <v>65</v>
      </c>
      <c r="B27" s="34">
        <v>0</v>
      </c>
      <c r="C27" s="41">
        <v>3720</v>
      </c>
      <c r="D27" s="41">
        <v>0</v>
      </c>
      <c r="E27" s="41">
        <v>0</v>
      </c>
      <c r="F27" s="41">
        <v>2680</v>
      </c>
      <c r="G27" s="41">
        <f t="shared" si="0"/>
        <v>2680</v>
      </c>
      <c r="H27" s="41">
        <f t="shared" si="3"/>
        <v>2680</v>
      </c>
      <c r="I27" s="60">
        <f t="shared" si="4"/>
        <v>0</v>
      </c>
      <c r="J27" s="61">
        <f t="shared" si="1"/>
        <v>-1040</v>
      </c>
      <c r="K27" s="62">
        <f t="shared" si="2"/>
        <v>0</v>
      </c>
    </row>
    <row r="28" spans="1:13" ht="68.25" customHeight="1">
      <c r="A28" s="15" t="s">
        <v>55</v>
      </c>
      <c r="B28" s="31">
        <v>2500000</v>
      </c>
      <c r="C28" s="41">
        <v>2154476.73</v>
      </c>
      <c r="D28" s="41">
        <v>2887000</v>
      </c>
      <c r="E28" s="41">
        <v>2291700</v>
      </c>
      <c r="F28" s="41">
        <v>4745636.06</v>
      </c>
      <c r="G28" s="41">
        <f t="shared" si="0"/>
        <v>2245636.0599999996</v>
      </c>
      <c r="H28" s="41">
        <f t="shared" si="3"/>
        <v>2453936.0599999996</v>
      </c>
      <c r="I28" s="60">
        <f t="shared" si="4"/>
        <v>207.07928873761836</v>
      </c>
      <c r="J28" s="61">
        <f t="shared" si="1"/>
        <v>2591159.3299999996</v>
      </c>
      <c r="K28" s="62">
        <f t="shared" si="2"/>
        <v>387000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33952.75</v>
      </c>
      <c r="D29" s="41">
        <v>35800</v>
      </c>
      <c r="E29" s="41">
        <v>32700</v>
      </c>
      <c r="F29" s="41">
        <v>52202.22</v>
      </c>
      <c r="G29" s="41">
        <f t="shared" si="0"/>
        <v>16402.22</v>
      </c>
      <c r="H29" s="41">
        <f t="shared" si="3"/>
        <v>19502.22</v>
      </c>
      <c r="I29" s="60">
        <f t="shared" si="4"/>
        <v>159.63981651376147</v>
      </c>
      <c r="J29" s="61">
        <f t="shared" si="1"/>
        <v>18249.47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2038145.68</v>
      </c>
      <c r="D30" s="41">
        <v>2205000</v>
      </c>
      <c r="E30" s="41">
        <v>1826900</v>
      </c>
      <c r="F30" s="41">
        <v>6202453.28</v>
      </c>
      <c r="G30" s="41">
        <f t="shared" si="0"/>
        <v>4209453.28</v>
      </c>
      <c r="H30" s="41">
        <f t="shared" si="3"/>
        <v>4375553.28</v>
      </c>
      <c r="I30" s="60">
        <f t="shared" si="4"/>
        <v>339.50699436203405</v>
      </c>
      <c r="J30" s="61">
        <f t="shared" si="1"/>
        <v>4164307.6000000006</v>
      </c>
      <c r="K30" s="62">
        <f t="shared" si="2"/>
        <v>212000</v>
      </c>
      <c r="L30" s="5"/>
      <c r="M30" s="5"/>
    </row>
    <row r="31" spans="1:13" ht="121.5" customHeight="1">
      <c r="A31" s="44" t="s">
        <v>74</v>
      </c>
      <c r="B31" s="31">
        <v>0</v>
      </c>
      <c r="C31" s="41">
        <v>277146.78</v>
      </c>
      <c r="D31" s="41">
        <v>931000</v>
      </c>
      <c r="E31" s="41">
        <v>0</v>
      </c>
      <c r="F31" s="41">
        <v>1026290</v>
      </c>
      <c r="G31" s="41">
        <f t="shared" si="0"/>
        <v>1026290</v>
      </c>
      <c r="H31" s="41">
        <f t="shared" si="3"/>
        <v>1026290</v>
      </c>
      <c r="I31" s="60">
        <f t="shared" si="4"/>
        <v>0</v>
      </c>
      <c r="J31" s="61">
        <f t="shared" si="1"/>
        <v>749143.22</v>
      </c>
      <c r="K31" s="62">
        <f t="shared" si="2"/>
        <v>931000</v>
      </c>
      <c r="L31" s="5"/>
      <c r="M31" s="5"/>
    </row>
    <row r="32" spans="1:13" ht="0.75" customHeight="1" hidden="1">
      <c r="A32" s="17" t="s">
        <v>4</v>
      </c>
      <c r="B32" s="31">
        <v>0</v>
      </c>
      <c r="C32" s="80">
        <v>0</v>
      </c>
      <c r="D32" s="41">
        <v>0</v>
      </c>
      <c r="E32" s="41">
        <v>0</v>
      </c>
      <c r="F32" s="41">
        <v>0</v>
      </c>
      <c r="G32" s="80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143646459</v>
      </c>
      <c r="D33" s="35">
        <f>D34+D38+D39+D40</f>
        <v>122323700</v>
      </c>
      <c r="E33" s="35">
        <f>E34+E38+E39+E40</f>
        <v>103886500</v>
      </c>
      <c r="F33" s="35">
        <f>F34+F38+F39+F40</f>
        <v>121737779.03</v>
      </c>
      <c r="G33" s="42">
        <f t="shared" si="0"/>
        <v>8407079.030000001</v>
      </c>
      <c r="H33" s="42">
        <f t="shared" si="3"/>
        <v>17851279.03</v>
      </c>
      <c r="I33" s="63">
        <f aca="true" t="shared" si="5" ref="I33:I64">IF(E33=0,0,F33/E33*100)</f>
        <v>117.18344446102236</v>
      </c>
      <c r="J33" s="64">
        <f t="shared" si="1"/>
        <v>-21908679.97</v>
      </c>
      <c r="K33" s="65">
        <f t="shared" si="2"/>
        <v>8993000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94011647.56</v>
      </c>
      <c r="D34" s="41">
        <f>D35+D36+D37</f>
        <v>61776700</v>
      </c>
      <c r="E34" s="41">
        <f>E35+E36+E37</f>
        <v>48385000</v>
      </c>
      <c r="F34" s="41">
        <f>F35+F36+F37</f>
        <v>64425550.33</v>
      </c>
      <c r="G34" s="41">
        <f t="shared" si="0"/>
        <v>11641850.329999998</v>
      </c>
      <c r="H34" s="41">
        <f t="shared" si="3"/>
        <v>16040550.329999998</v>
      </c>
      <c r="I34" s="60">
        <f t="shared" si="5"/>
        <v>133.15190726464814</v>
      </c>
      <c r="J34" s="66">
        <f t="shared" si="1"/>
        <v>-29586097.230000004</v>
      </c>
      <c r="K34" s="62">
        <f t="shared" si="2"/>
        <v>8993000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7438599.19</v>
      </c>
      <c r="D35" s="41">
        <v>10585000</v>
      </c>
      <c r="E35" s="41">
        <v>9278500</v>
      </c>
      <c r="F35" s="41">
        <v>7608990.59</v>
      </c>
      <c r="G35" s="41">
        <f t="shared" si="0"/>
        <v>-2513009.41</v>
      </c>
      <c r="H35" s="41">
        <f t="shared" si="3"/>
        <v>-1669509.4100000001</v>
      </c>
      <c r="I35" s="60">
        <f t="shared" si="5"/>
        <v>82.00668847335237</v>
      </c>
      <c r="J35" s="66">
        <f t="shared" si="1"/>
        <v>170391.39999999944</v>
      </c>
      <c r="K35" s="62">
        <f t="shared" si="2"/>
        <v>463000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86506380.7</v>
      </c>
      <c r="D36" s="41">
        <v>51141700</v>
      </c>
      <c r="E36" s="41">
        <v>39060700</v>
      </c>
      <c r="F36" s="41">
        <v>56778922.68</v>
      </c>
      <c r="G36" s="41">
        <f t="shared" si="0"/>
        <v>14167222.68</v>
      </c>
      <c r="H36" s="41">
        <f t="shared" si="3"/>
        <v>17718222.68</v>
      </c>
      <c r="I36" s="60">
        <f t="shared" si="5"/>
        <v>145.36074028371226</v>
      </c>
      <c r="J36" s="66">
        <f t="shared" si="1"/>
        <v>-29727458.020000003</v>
      </c>
      <c r="K36" s="62">
        <f t="shared" si="2"/>
        <v>8530000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66667.67</v>
      </c>
      <c r="D37" s="41">
        <v>50000</v>
      </c>
      <c r="E37" s="41">
        <v>45800</v>
      </c>
      <c r="F37" s="41">
        <v>37637.06</v>
      </c>
      <c r="G37" s="41">
        <f t="shared" si="0"/>
        <v>-12362.940000000002</v>
      </c>
      <c r="H37" s="41">
        <f t="shared" si="3"/>
        <v>-8162.940000000002</v>
      </c>
      <c r="I37" s="60">
        <f t="shared" si="5"/>
        <v>82.1769868995633</v>
      </c>
      <c r="J37" s="66">
        <f t="shared" si="1"/>
        <v>-29030.61</v>
      </c>
      <c r="K37" s="62">
        <f t="shared" si="2"/>
        <v>0</v>
      </c>
      <c r="L37" s="5"/>
      <c r="M37" s="5"/>
    </row>
    <row r="38" spans="1:13" ht="27.75" customHeight="1">
      <c r="A38" s="19" t="s">
        <v>68</v>
      </c>
      <c r="B38" s="32">
        <v>83600</v>
      </c>
      <c r="C38" s="41">
        <v>0</v>
      </c>
      <c r="D38" s="41">
        <v>83600</v>
      </c>
      <c r="E38" s="41">
        <v>76700</v>
      </c>
      <c r="F38" s="41">
        <v>0</v>
      </c>
      <c r="G38" s="41">
        <f t="shared" si="0"/>
        <v>-83600</v>
      </c>
      <c r="H38" s="41">
        <f t="shared" si="3"/>
        <v>-76700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57030.5</v>
      </c>
      <c r="D39" s="41">
        <v>56300</v>
      </c>
      <c r="E39" s="41">
        <v>51600</v>
      </c>
      <c r="F39" s="41">
        <v>135816.66</v>
      </c>
      <c r="G39" s="41">
        <f t="shared" si="0"/>
        <v>79516.66</v>
      </c>
      <c r="H39" s="41">
        <f t="shared" si="3"/>
        <v>84216.66</v>
      </c>
      <c r="I39" s="60">
        <f t="shared" si="5"/>
        <v>263.2105813953488</v>
      </c>
      <c r="J39" s="66">
        <f t="shared" si="1"/>
        <v>78786.16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49577780.94</v>
      </c>
      <c r="D40" s="41">
        <v>60407100</v>
      </c>
      <c r="E40" s="41">
        <v>55373200</v>
      </c>
      <c r="F40" s="41">
        <v>57176412.04</v>
      </c>
      <c r="G40" s="41">
        <f t="shared" si="0"/>
        <v>-3230687.960000001</v>
      </c>
      <c r="H40" s="41">
        <f t="shared" si="3"/>
        <v>1803212.039999999</v>
      </c>
      <c r="I40" s="60">
        <f t="shared" si="5"/>
        <v>103.25647071146331</v>
      </c>
      <c r="J40" s="66">
        <f t="shared" si="1"/>
        <v>7598631.1000000015</v>
      </c>
      <c r="K40" s="62">
        <f t="shared" si="2"/>
        <v>0</v>
      </c>
    </row>
    <row r="41" spans="1:11" ht="30" customHeight="1">
      <c r="A41" s="11" t="s">
        <v>71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526117257.6699999</v>
      </c>
      <c r="D41" s="35">
        <f>D10+D11+D12+D13+D14+D15+D16+D17+D18+D19+D20+D21+D22+D23+D24+D25+D26+D27+D28+D29+D30+D31+D32+D33</f>
        <v>615895500</v>
      </c>
      <c r="E41" s="35">
        <f>E10+E11+E12+E13+E14+E15+E16+E17+E18+E19+E20+E21+E22+E23+E24+E25+E26+E27+E28+E29+E30+E31+E32+E33</f>
        <v>522587500</v>
      </c>
      <c r="F41" s="35">
        <f>F10+F11+F12+F13+F14+F15+F16+F17+F18+F19+F20+F21+F22+F23+F24+F25+F26+F27+F28+F29+F30+F31+F32+F33</f>
        <v>564034184.1999999</v>
      </c>
      <c r="G41" s="42">
        <f t="shared" si="0"/>
        <v>8338684.1999999285</v>
      </c>
      <c r="H41" s="42">
        <f aca="true" t="shared" si="6" ref="H41:H64">F41-E41</f>
        <v>41446684.19999993</v>
      </c>
      <c r="I41" s="63">
        <f t="shared" si="5"/>
        <v>107.93105158466285</v>
      </c>
      <c r="J41" s="64">
        <f t="shared" si="1"/>
        <v>37916926.53000003</v>
      </c>
      <c r="K41" s="65">
        <f t="shared" si="2"/>
        <v>60200000</v>
      </c>
    </row>
    <row r="42" spans="1:11" ht="30" customHeight="1">
      <c r="A42" s="16" t="s">
        <v>53</v>
      </c>
      <c r="B42" s="35">
        <f aca="true" t="shared" si="7" ref="B42:G42">B43+B49+B50+B44</f>
        <v>0</v>
      </c>
      <c r="C42" s="35">
        <f t="shared" si="7"/>
        <v>115385700</v>
      </c>
      <c r="D42" s="35">
        <f t="shared" si="7"/>
        <v>115239305.32</v>
      </c>
      <c r="E42" s="35">
        <f t="shared" si="7"/>
        <v>106753605.32</v>
      </c>
      <c r="F42" s="35">
        <f t="shared" si="7"/>
        <v>106744505.32</v>
      </c>
      <c r="G42" s="35">
        <f t="shared" si="7"/>
        <v>106744505.32</v>
      </c>
      <c r="H42" s="35">
        <f>F42-E42</f>
        <v>-9100</v>
      </c>
      <c r="I42" s="67">
        <f t="shared" si="5"/>
        <v>99.9914756977315</v>
      </c>
      <c r="J42" s="64">
        <f t="shared" si="1"/>
        <v>-8641194.680000007</v>
      </c>
      <c r="K42" s="65">
        <f t="shared" si="2"/>
        <v>115239305.32</v>
      </c>
    </row>
    <row r="43" spans="1:11" ht="26.25" customHeight="1">
      <c r="A43" s="17" t="s">
        <v>59</v>
      </c>
      <c r="B43" s="31">
        <v>0</v>
      </c>
      <c r="C43" s="41">
        <v>2629000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-2629000</v>
      </c>
      <c r="K43" s="62">
        <f t="shared" si="2"/>
        <v>0</v>
      </c>
    </row>
    <row r="44" spans="1:11" ht="25.5" customHeight="1">
      <c r="A44" s="17" t="s">
        <v>60</v>
      </c>
      <c r="B44" s="31">
        <f>B45+B46+B47+B48</f>
        <v>0</v>
      </c>
      <c r="C44" s="31">
        <f>C45+C46+C47+C48</f>
        <v>108026100</v>
      </c>
      <c r="D44" s="31">
        <f>D45+D46+D47+D48</f>
        <v>109484100</v>
      </c>
      <c r="E44" s="31">
        <f>E45+E46+E47+E48</f>
        <v>101153600</v>
      </c>
      <c r="F44" s="31">
        <f>F45+F46+F47+F48</f>
        <v>101153600</v>
      </c>
      <c r="G44" s="41">
        <f t="shared" si="0"/>
        <v>101153600</v>
      </c>
      <c r="H44" s="41">
        <f t="shared" si="6"/>
        <v>0</v>
      </c>
      <c r="I44" s="68">
        <f t="shared" si="5"/>
        <v>100</v>
      </c>
      <c r="J44" s="66">
        <f t="shared" si="1"/>
        <v>-6872500</v>
      </c>
      <c r="K44" s="62">
        <f t="shared" si="2"/>
        <v>109484100</v>
      </c>
    </row>
    <row r="45" spans="1:11" ht="51" customHeight="1" hidden="1">
      <c r="A45" s="15" t="s">
        <v>64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63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51</v>
      </c>
      <c r="B47" s="36">
        <v>0</v>
      </c>
      <c r="C47" s="41">
        <v>108026100</v>
      </c>
      <c r="D47" s="36">
        <v>109484100</v>
      </c>
      <c r="E47" s="41">
        <v>101153600</v>
      </c>
      <c r="F47" s="41">
        <v>101153600</v>
      </c>
      <c r="G47" s="41">
        <f t="shared" si="0"/>
        <v>101153600</v>
      </c>
      <c r="H47" s="41">
        <f t="shared" si="6"/>
        <v>0</v>
      </c>
      <c r="I47" s="68">
        <f t="shared" si="5"/>
        <v>100</v>
      </c>
      <c r="J47" s="66">
        <f t="shared" si="1"/>
        <v>-6872500</v>
      </c>
      <c r="K47" s="62">
        <f t="shared" si="2"/>
        <v>109484100</v>
      </c>
    </row>
    <row r="48" spans="1:11" ht="26.25" customHeight="1" hidden="1">
      <c r="A48" s="15" t="s">
        <v>52</v>
      </c>
      <c r="B48" s="34">
        <v>0</v>
      </c>
      <c r="C48" s="41">
        <v>0</v>
      </c>
      <c r="D48" s="34">
        <v>0</v>
      </c>
      <c r="E48" s="41">
        <v>0</v>
      </c>
      <c r="F48" s="4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61</v>
      </c>
      <c r="B49" s="34">
        <v>0</v>
      </c>
      <c r="C49" s="31">
        <v>1884850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-1884850</v>
      </c>
      <c r="K49" s="62">
        <f t="shared" si="2"/>
        <v>0</v>
      </c>
    </row>
    <row r="50" spans="1:11" ht="45" customHeight="1">
      <c r="A50" s="15" t="s">
        <v>58</v>
      </c>
      <c r="B50" s="34">
        <v>0</v>
      </c>
      <c r="C50" s="31">
        <v>2845750</v>
      </c>
      <c r="D50" s="31">
        <v>5755205.32</v>
      </c>
      <c r="E50" s="31">
        <v>5600005.32</v>
      </c>
      <c r="F50" s="31">
        <v>5590905.32</v>
      </c>
      <c r="G50" s="41">
        <f t="shared" si="0"/>
        <v>5590905.32</v>
      </c>
      <c r="H50" s="41">
        <f t="shared" si="6"/>
        <v>-9100</v>
      </c>
      <c r="I50" s="68">
        <f t="shared" si="5"/>
        <v>99.83750015437487</v>
      </c>
      <c r="J50" s="66">
        <f t="shared" si="1"/>
        <v>2745155.3200000003</v>
      </c>
      <c r="K50" s="62">
        <f t="shared" si="2"/>
        <v>5755205.32</v>
      </c>
    </row>
    <row r="51" spans="1:11" ht="33.75" customHeight="1">
      <c r="A51" s="11" t="s">
        <v>70</v>
      </c>
      <c r="B51" s="35">
        <f>B41+B42</f>
        <v>555695500</v>
      </c>
      <c r="C51" s="35">
        <f>C41+C42</f>
        <v>641502957.6699998</v>
      </c>
      <c r="D51" s="35">
        <f>D41+D42</f>
        <v>731134805.3199999</v>
      </c>
      <c r="E51" s="35">
        <f>E41+E42</f>
        <v>629341105.3199999</v>
      </c>
      <c r="F51" s="35">
        <f>F41+F42</f>
        <v>670778689.52</v>
      </c>
      <c r="G51" s="42">
        <f t="shared" si="0"/>
        <v>115083189.51999998</v>
      </c>
      <c r="H51" s="42">
        <f t="shared" si="6"/>
        <v>41437584.20000005</v>
      </c>
      <c r="I51" s="63">
        <f t="shared" si="5"/>
        <v>106.58428058325069</v>
      </c>
      <c r="J51" s="64">
        <f t="shared" si="1"/>
        <v>29275731.850000143</v>
      </c>
      <c r="K51" s="65">
        <f t="shared" si="2"/>
        <v>175439305.31999993</v>
      </c>
    </row>
    <row r="52" spans="1:11" ht="22.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8906531.48</v>
      </c>
      <c r="D53" s="41">
        <v>12924000</v>
      </c>
      <c r="E53" s="41">
        <v>11847000</v>
      </c>
      <c r="F53" s="41">
        <v>48737487.4</v>
      </c>
      <c r="G53" s="41">
        <f aca="true" t="shared" si="8" ref="G53:G64">F53-B53</f>
        <v>35813487.4</v>
      </c>
      <c r="H53" s="41">
        <f t="shared" si="6"/>
        <v>36890487.4</v>
      </c>
      <c r="I53" s="60">
        <f t="shared" si="5"/>
        <v>411.3909631130244</v>
      </c>
      <c r="J53" s="66">
        <f aca="true" t="shared" si="9" ref="J53:J64">F53-C53</f>
        <v>39830955.92</v>
      </c>
      <c r="K53" s="62">
        <f aca="true" t="shared" si="10" ref="K53:K64">D53-B53</f>
        <v>0</v>
      </c>
    </row>
    <row r="54" spans="1:11" ht="43.5" customHeight="1">
      <c r="A54" s="15" t="s">
        <v>33</v>
      </c>
      <c r="B54" s="34">
        <v>412300</v>
      </c>
      <c r="C54" s="41">
        <v>434439.22</v>
      </c>
      <c r="D54" s="41">
        <v>412300</v>
      </c>
      <c r="E54" s="41">
        <v>377900</v>
      </c>
      <c r="F54" s="41">
        <v>466959.94</v>
      </c>
      <c r="G54" s="41">
        <f t="shared" si="8"/>
        <v>54659.94</v>
      </c>
      <c r="H54" s="41">
        <f t="shared" si="6"/>
        <v>89059.94</v>
      </c>
      <c r="I54" s="60">
        <f t="shared" si="5"/>
        <v>123.56706536120667</v>
      </c>
      <c r="J54" s="66">
        <f t="shared" si="9"/>
        <v>32520.72000000003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41">
        <v>0</v>
      </c>
      <c r="E56" s="41">
        <v>0</v>
      </c>
      <c r="F56" s="41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3503808.59</v>
      </c>
      <c r="D57" s="35">
        <f>D58+D59</f>
        <v>2500000</v>
      </c>
      <c r="E57" s="35">
        <f>E58+E59</f>
        <v>2291700</v>
      </c>
      <c r="F57" s="35">
        <f>F58+F59</f>
        <v>4100973.68</v>
      </c>
      <c r="G57" s="42">
        <f t="shared" si="8"/>
        <v>1600973.6800000002</v>
      </c>
      <c r="H57" s="42">
        <f t="shared" si="6"/>
        <v>1809273.6800000002</v>
      </c>
      <c r="I57" s="63">
        <f t="shared" si="5"/>
        <v>178.94897586944188</v>
      </c>
      <c r="J57" s="64">
        <f t="shared" si="9"/>
        <v>597165.0900000003</v>
      </c>
      <c r="K57" s="65">
        <f t="shared" si="10"/>
        <v>0</v>
      </c>
    </row>
    <row r="58" spans="1:11" ht="27.75" customHeight="1">
      <c r="A58" s="17" t="s">
        <v>47</v>
      </c>
      <c r="B58" s="31">
        <v>1000000</v>
      </c>
      <c r="C58" s="41">
        <v>707230.79</v>
      </c>
      <c r="D58" s="41">
        <v>1000000</v>
      </c>
      <c r="E58" s="41">
        <v>916700</v>
      </c>
      <c r="F58" s="41">
        <v>79166.66</v>
      </c>
      <c r="G58" s="41">
        <f t="shared" si="8"/>
        <v>-920833.34</v>
      </c>
      <c r="H58" s="41">
        <f t="shared" si="6"/>
        <v>-837533.34</v>
      </c>
      <c r="I58" s="60">
        <f t="shared" si="5"/>
        <v>8.636048870950146</v>
      </c>
      <c r="J58" s="66">
        <f t="shared" si="9"/>
        <v>-628064.13</v>
      </c>
      <c r="K58" s="62">
        <f t="shared" si="10"/>
        <v>0</v>
      </c>
    </row>
    <row r="59" spans="1:11" ht="27" customHeight="1">
      <c r="A59" s="17" t="s">
        <v>46</v>
      </c>
      <c r="B59" s="31">
        <v>1500000</v>
      </c>
      <c r="C59" s="41">
        <v>2796577.8</v>
      </c>
      <c r="D59" s="41">
        <v>1500000</v>
      </c>
      <c r="E59" s="41">
        <v>1375000</v>
      </c>
      <c r="F59" s="41">
        <v>4021807.02</v>
      </c>
      <c r="G59" s="41">
        <f t="shared" si="8"/>
        <v>2521807.02</v>
      </c>
      <c r="H59" s="41">
        <f t="shared" si="6"/>
        <v>2646807.02</v>
      </c>
      <c r="I59" s="60">
        <f t="shared" si="5"/>
        <v>292.49505600000003</v>
      </c>
      <c r="J59" s="66">
        <f t="shared" si="9"/>
        <v>1225229.2200000002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50</v>
      </c>
      <c r="B61" s="31">
        <v>0</v>
      </c>
      <c r="C61" s="31">
        <v>0</v>
      </c>
      <c r="D61" s="31">
        <v>2491809.79</v>
      </c>
      <c r="E61" s="31">
        <v>2491809.79</v>
      </c>
      <c r="F61" s="31">
        <v>2422361.79</v>
      </c>
      <c r="G61" s="41">
        <f t="shared" si="8"/>
        <v>2422361.79</v>
      </c>
      <c r="H61" s="41">
        <f t="shared" si="6"/>
        <v>-69448</v>
      </c>
      <c r="I61" s="60">
        <f t="shared" si="5"/>
        <v>97.21294938808312</v>
      </c>
      <c r="J61" s="66">
        <f t="shared" si="9"/>
        <v>2422361.79</v>
      </c>
      <c r="K61" s="71">
        <f t="shared" si="10"/>
        <v>2491809.79</v>
      </c>
    </row>
    <row r="62" spans="1:11" ht="70.5" customHeight="1">
      <c r="A62" s="15" t="s">
        <v>83</v>
      </c>
      <c r="B62" s="31">
        <v>0</v>
      </c>
      <c r="C62" s="31">
        <v>0</v>
      </c>
      <c r="D62" s="31">
        <v>3700000</v>
      </c>
      <c r="E62" s="31">
        <v>3700000</v>
      </c>
      <c r="F62" s="31">
        <v>3596238</v>
      </c>
      <c r="G62" s="41">
        <f t="shared" si="8"/>
        <v>3596238</v>
      </c>
      <c r="H62" s="41">
        <f t="shared" si="6"/>
        <v>-103762</v>
      </c>
      <c r="I62" s="60">
        <f t="shared" si="5"/>
        <v>97.19562162162163</v>
      </c>
      <c r="J62" s="66">
        <f t="shared" si="9"/>
        <v>3596238</v>
      </c>
      <c r="K62" s="81">
        <f t="shared" si="10"/>
        <v>3700000</v>
      </c>
    </row>
    <row r="63" spans="1:11" ht="30" customHeight="1">
      <c r="A63" s="11" t="s">
        <v>2</v>
      </c>
      <c r="B63" s="35">
        <f>B53+B54+B55+B56+B57+B60+B61+B62</f>
        <v>15836300</v>
      </c>
      <c r="C63" s="35">
        <f>C53+C54+C55+C56+C57+C60+C61+C62</f>
        <v>12844779.290000001</v>
      </c>
      <c r="D63" s="35">
        <f>D53+D54+D55+D56+D57+D60+D61+D62</f>
        <v>22028109.79</v>
      </c>
      <c r="E63" s="35">
        <f>E53+E54+E55+E56+E57+E60+E61+E62</f>
        <v>20708409.79</v>
      </c>
      <c r="F63" s="35">
        <f>F53+F54+F55+F56+F57+F60+F61+F62</f>
        <v>59324020.809999995</v>
      </c>
      <c r="G63" s="42">
        <f t="shared" si="8"/>
        <v>43487720.809999995</v>
      </c>
      <c r="H63" s="42">
        <f t="shared" si="6"/>
        <v>38615611.019999996</v>
      </c>
      <c r="I63" s="63">
        <f t="shared" si="5"/>
        <v>286.47308707715115</v>
      </c>
      <c r="J63" s="64">
        <f t="shared" si="9"/>
        <v>46479241.519999996</v>
      </c>
      <c r="K63" s="72">
        <f t="shared" si="10"/>
        <v>6191809.789999999</v>
      </c>
    </row>
    <row r="64" spans="1:11" ht="30" customHeight="1" thickBot="1">
      <c r="A64" s="14" t="s">
        <v>1</v>
      </c>
      <c r="B64" s="37">
        <f>B51+B63</f>
        <v>571531800</v>
      </c>
      <c r="C64" s="43">
        <f>C51+C63</f>
        <v>654347736.9599998</v>
      </c>
      <c r="D64" s="43">
        <f>D51+D63</f>
        <v>753162915.1099999</v>
      </c>
      <c r="E64" s="43">
        <f>E51+E63</f>
        <v>650049515.1099999</v>
      </c>
      <c r="F64" s="43">
        <f>F51+F63</f>
        <v>730102710.3299999</v>
      </c>
      <c r="G64" s="43">
        <f t="shared" si="8"/>
        <v>158570910.32999992</v>
      </c>
      <c r="H64" s="43">
        <f t="shared" si="6"/>
        <v>80053195.22000003</v>
      </c>
      <c r="I64" s="73">
        <f t="shared" si="5"/>
        <v>112.31493807151807</v>
      </c>
      <c r="J64" s="74">
        <f t="shared" si="9"/>
        <v>75754973.37000012</v>
      </c>
      <c r="K64" s="75">
        <f t="shared" si="10"/>
        <v>181631115.1099999</v>
      </c>
    </row>
    <row r="65" spans="1:13" ht="11.25" customHeight="1">
      <c r="A65" s="6"/>
      <c r="B65" s="6"/>
      <c r="C65" s="6"/>
      <c r="D65" s="7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72</v>
      </c>
      <c r="B66" s="25"/>
      <c r="C66" s="25"/>
      <c r="D66" s="25"/>
      <c r="E66" s="25"/>
      <c r="F66" s="25"/>
      <c r="G66" s="25"/>
      <c r="H66" s="82" t="s">
        <v>69</v>
      </c>
      <c r="I66" s="82"/>
      <c r="J66" s="82"/>
      <c r="K66" s="82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2023-11-01T14:31:24Z</cp:lastPrinted>
  <dcterms:created xsi:type="dcterms:W3CDTF">2001-12-13T10:05:27Z</dcterms:created>
  <dcterms:modified xsi:type="dcterms:W3CDTF">2023-12-13T10:12:44Z</dcterms:modified>
  <cp:category/>
  <cp:version/>
  <cp:contentType/>
  <cp:contentStatus/>
</cp:coreProperties>
</file>