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<sst xmlns="http://schemas.openxmlformats.org/spreadsheetml/2006/main" count="99" uniqueCount="91">
  <si>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</si>
  <si>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</si>
  <si>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</si>
  <si>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</si>
  <si>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</si>
  <si>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</si>
  <si>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</si>
  <si>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</si>
  <si>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</si>
  <si>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</si>
  <si>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</si>
  <si>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</si>
  <si>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</si>
  <si>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</si>
  <si>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</si>
  <si>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</si>
  <si>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</si>
  <si>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</si>
  <si>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</si>
  <si>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</si>
  <si>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</si>
  <si>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</si>
  <si>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</si>
  <si>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</si>
  <si>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</si>
  <si>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</si>
  <si>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</si>
  <si>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</si>
  <si>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</si>
  <si>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</si>
  <si>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</si>
  <si>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</si>
  <si>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</si>
  <si>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</si>
  <si>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</si>
  <si>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</si>
  <si>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</si>
  <si>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</si>
  <si>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</si>
  <si>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</si>
  <si>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</si>
  <si>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</si>
  <si>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</si>
  <si>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</si>
  <si>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</si>
  <si>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</si>
  <si>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</si>
  <si>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</si>
  <si>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</si>
  <si>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</si>
  <si>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</si>
  <si>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</si>
  <si>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</si>
  <si>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</si>
  <si>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</si>
  <si>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</si>
  <si>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</si>
  <si>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</si>
  <si>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</si>
  <si>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</si>
  <si>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</si>
  <si>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</si>
  <si>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</si>
  <si>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</si>
  <si>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</si>
  <si>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</si>
  <si>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</si>
  <si>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</si>
  <si>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</si>
  <si>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</si>
  <si>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</si>
  <si>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</si>
  <si>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</si>
  <si>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</si>
  <si>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</si>
  <si>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</si>
  <si>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</si>
  <si>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</si>
  <si>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</si>
  <si>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</si>
  <si>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</si>
  <si>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</si>
  <si>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</si>
  <si>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</si>
  <si>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</si>
  <si>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за січень</t>
  </si>
  <si>
    <t>на</t>
  </si>
  <si>
    <t>січень</t>
  </si>
  <si>
    <t>2024 року</t>
  </si>
  <si>
    <t>2023 року</t>
  </si>
  <si>
    <t>Інформація про виконання доходної частини бюджету  Ніжинської міської територіальної громади за січень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</si>
</sst>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3" fontId="10" fillId="33" borderId="16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2" sqref="A2:J2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0.75" customHeight="1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8"/>
      <c r="B4" s="58" t="s">
        <v>8</v>
      </c>
      <c r="C4" s="58" t="s">
        <v>30</v>
      </c>
      <c r="D4" s="58" t="s">
        <v>8</v>
      </c>
      <c r="E4" s="58" t="s">
        <v>8</v>
      </c>
      <c r="F4" s="71" t="s">
        <v>7</v>
      </c>
      <c r="G4" s="74" t="s">
        <v>31</v>
      </c>
      <c r="H4" s="81" t="s">
        <v>56</v>
      </c>
      <c r="I4" s="82"/>
      <c r="J4" s="33" t="s">
        <v>31</v>
      </c>
      <c r="K4" s="34" t="s">
        <v>37</v>
      </c>
    </row>
    <row r="5" spans="1:11" ht="21.75" customHeight="1">
      <c r="A5" s="79"/>
      <c r="B5" s="59" t="s">
        <v>6</v>
      </c>
      <c r="C5" s="59" t="s">
        <v>17</v>
      </c>
      <c r="D5" s="59" t="s">
        <v>6</v>
      </c>
      <c r="E5" s="59" t="s">
        <v>86</v>
      </c>
      <c r="F5" s="72" t="s">
        <v>17</v>
      </c>
      <c r="G5" s="75" t="s">
        <v>43</v>
      </c>
      <c r="H5" s="83"/>
      <c r="I5" s="84"/>
      <c r="J5" s="36" t="s">
        <v>18</v>
      </c>
      <c r="K5" s="37" t="s">
        <v>38</v>
      </c>
    </row>
    <row r="6" spans="1:11" ht="22.5" customHeight="1">
      <c r="A6" s="79"/>
      <c r="B6" s="59" t="s">
        <v>84</v>
      </c>
      <c r="C6" s="70" t="s">
        <v>85</v>
      </c>
      <c r="D6" s="59" t="s">
        <v>84</v>
      </c>
      <c r="E6" s="59" t="s">
        <v>87</v>
      </c>
      <c r="F6" s="72" t="s">
        <v>85</v>
      </c>
      <c r="G6" s="75" t="s">
        <v>41</v>
      </c>
      <c r="H6" s="85"/>
      <c r="I6" s="86"/>
      <c r="J6" s="36" t="s">
        <v>29</v>
      </c>
      <c r="K6" s="37" t="s">
        <v>82</v>
      </c>
    </row>
    <row r="7" spans="1:11" ht="49.5" customHeight="1">
      <c r="A7" s="80"/>
      <c r="B7" s="60" t="s">
        <v>40</v>
      </c>
      <c r="C7" s="70" t="s">
        <v>89</v>
      </c>
      <c r="D7" s="60" t="s">
        <v>21</v>
      </c>
      <c r="E7" s="59" t="s">
        <v>88</v>
      </c>
      <c r="F7" s="73" t="s">
        <v>88</v>
      </c>
      <c r="G7" s="76" t="s">
        <v>42</v>
      </c>
      <c r="H7" s="38" t="s">
        <v>57</v>
      </c>
      <c r="I7" s="39" t="s">
        <v>54</v>
      </c>
      <c r="J7" s="35" t="s">
        <v>83</v>
      </c>
      <c r="K7" s="37" t="s">
        <v>39</v>
      </c>
    </row>
    <row r="8" spans="1:11" ht="26.25" customHeight="1">
      <c r="A8" s="12" t="s">
        <v>10</v>
      </c>
      <c r="B8" s="61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2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66</v>
      </c>
      <c r="B10" s="63">
        <v>356072100</v>
      </c>
      <c r="C10" s="28">
        <v>34408744.22</v>
      </c>
      <c r="D10" s="63">
        <v>356072100</v>
      </c>
      <c r="E10" s="28">
        <v>29672600</v>
      </c>
      <c r="F10" s="28">
        <v>27643623.57</v>
      </c>
      <c r="G10" s="28">
        <f aca="true" t="shared" si="0" ref="G10:G42">F10-B10</f>
        <v>-328428476.43</v>
      </c>
      <c r="H10" s="28">
        <f>F10-E10</f>
        <v>-2028976.4299999997</v>
      </c>
      <c r="I10" s="43">
        <f>IF(E10=0,0,F10/E10*100)</f>
        <v>93.16212118250508</v>
      </c>
      <c r="J10" s="44">
        <f aca="true" t="shared" si="1" ref="J10:J52">F10-C10</f>
        <v>-6765120.6499999985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3">
        <v>372200</v>
      </c>
      <c r="C11" s="28">
        <v>6957.04</v>
      </c>
      <c r="D11" s="63">
        <v>372200</v>
      </c>
      <c r="E11" s="28">
        <v>31000</v>
      </c>
      <c r="F11" s="28">
        <v>0</v>
      </c>
      <c r="G11" s="28">
        <f t="shared" si="0"/>
        <v>-372200</v>
      </c>
      <c r="H11" s="28">
        <f aca="true" t="shared" si="3" ref="H11:H66">F11-E11</f>
        <v>-31000</v>
      </c>
      <c r="I11" s="43">
        <f aca="true" t="shared" si="4" ref="I11:I66">IF(E11=0,0,F11/E11*100)</f>
        <v>0</v>
      </c>
      <c r="J11" s="44">
        <f t="shared" si="1"/>
        <v>-6957.04</v>
      </c>
      <c r="K11" s="45">
        <f t="shared" si="2"/>
        <v>0</v>
      </c>
    </row>
    <row r="12" spans="1:11" ht="78" customHeight="1">
      <c r="A12" s="56" t="s">
        <v>49</v>
      </c>
      <c r="B12" s="64">
        <v>7500</v>
      </c>
      <c r="C12" s="28">
        <v>0</v>
      </c>
      <c r="D12" s="64">
        <v>7500</v>
      </c>
      <c r="E12" s="28">
        <v>700</v>
      </c>
      <c r="F12" s="28">
        <v>1358.92</v>
      </c>
      <c r="G12" s="28">
        <f t="shared" si="0"/>
        <v>-6141.08</v>
      </c>
      <c r="H12" s="28">
        <f t="shared" si="3"/>
        <v>658.9200000000001</v>
      </c>
      <c r="I12" s="43">
        <f t="shared" si="4"/>
        <v>194.1314285714286</v>
      </c>
      <c r="J12" s="44">
        <f t="shared" si="1"/>
        <v>1358.92</v>
      </c>
      <c r="K12" s="45">
        <f t="shared" si="2"/>
        <v>0</v>
      </c>
    </row>
    <row r="13" spans="1:11" ht="68.25" customHeight="1">
      <c r="A13" s="20" t="s">
        <v>62</v>
      </c>
      <c r="B13" s="64">
        <v>120700</v>
      </c>
      <c r="C13" s="28">
        <v>695.88</v>
      </c>
      <c r="D13" s="64">
        <v>120700</v>
      </c>
      <c r="E13" s="28">
        <v>10100</v>
      </c>
      <c r="F13" s="28">
        <v>30386.83</v>
      </c>
      <c r="G13" s="28">
        <f t="shared" si="0"/>
        <v>-90313.17</v>
      </c>
      <c r="H13" s="28">
        <f t="shared" si="3"/>
        <v>20286.83</v>
      </c>
      <c r="I13" s="43">
        <f t="shared" si="4"/>
        <v>300.859702970297</v>
      </c>
      <c r="J13" s="44">
        <f t="shared" si="1"/>
        <v>29690.95</v>
      </c>
      <c r="K13" s="45">
        <f t="shared" si="2"/>
        <v>0</v>
      </c>
    </row>
    <row r="14" spans="1:11" ht="48" customHeight="1">
      <c r="A14" s="20" t="s">
        <v>35</v>
      </c>
      <c r="B14" s="64">
        <v>3229200</v>
      </c>
      <c r="C14" s="28">
        <v>95433.37</v>
      </c>
      <c r="D14" s="64">
        <v>3229200</v>
      </c>
      <c r="E14" s="28">
        <v>269100</v>
      </c>
      <c r="F14" s="28">
        <v>187645.84</v>
      </c>
      <c r="G14" s="28">
        <f t="shared" si="0"/>
        <v>-3041554.16</v>
      </c>
      <c r="H14" s="28">
        <f t="shared" si="3"/>
        <v>-81454.16</v>
      </c>
      <c r="I14" s="43">
        <f t="shared" si="4"/>
        <v>69.73089557785211</v>
      </c>
      <c r="J14" s="44">
        <f t="shared" si="1"/>
        <v>92212.47</v>
      </c>
      <c r="K14" s="45">
        <f t="shared" si="2"/>
        <v>0</v>
      </c>
    </row>
    <row r="15" spans="1:11" ht="48" customHeight="1">
      <c r="A15" s="20" t="s">
        <v>36</v>
      </c>
      <c r="B15" s="64">
        <v>13084800</v>
      </c>
      <c r="C15" s="28">
        <v>1297174.34</v>
      </c>
      <c r="D15" s="64">
        <v>13084800</v>
      </c>
      <c r="E15" s="28">
        <v>1090400</v>
      </c>
      <c r="F15" s="28">
        <v>1150387.1</v>
      </c>
      <c r="G15" s="28">
        <f t="shared" si="0"/>
        <v>-11934412.9</v>
      </c>
      <c r="H15" s="28">
        <f t="shared" si="3"/>
        <v>59987.10000000009</v>
      </c>
      <c r="I15" s="43">
        <f t="shared" si="4"/>
        <v>105.50138481291269</v>
      </c>
      <c r="J15" s="44">
        <f t="shared" si="1"/>
        <v>-146787.24</v>
      </c>
      <c r="K15" s="45">
        <f t="shared" si="2"/>
        <v>0</v>
      </c>
    </row>
    <row r="16" spans="1:11" ht="144" customHeight="1">
      <c r="A16" s="56" t="s">
        <v>80</v>
      </c>
      <c r="B16" s="65">
        <v>5800900</v>
      </c>
      <c r="C16" s="28">
        <v>400008.37</v>
      </c>
      <c r="D16" s="65">
        <v>5800900</v>
      </c>
      <c r="E16" s="28">
        <v>483400</v>
      </c>
      <c r="F16" s="28">
        <v>702908.23</v>
      </c>
      <c r="G16" s="28">
        <f t="shared" si="0"/>
        <v>-5097991.77</v>
      </c>
      <c r="H16" s="28">
        <f t="shared" si="3"/>
        <v>219508.22999999998</v>
      </c>
      <c r="I16" s="43">
        <f t="shared" si="4"/>
        <v>145.40923251965245</v>
      </c>
      <c r="J16" s="44">
        <f t="shared" si="1"/>
        <v>302899.86</v>
      </c>
      <c r="K16" s="45">
        <f>D16-B16</f>
        <v>0</v>
      </c>
    </row>
    <row r="17" spans="1:11" ht="94.5" customHeight="1">
      <c r="A17" s="22" t="s">
        <v>81</v>
      </c>
      <c r="B17" s="65">
        <v>13838700</v>
      </c>
      <c r="C17" s="28">
        <v>1110561.6</v>
      </c>
      <c r="D17" s="65">
        <v>13838700</v>
      </c>
      <c r="E17" s="28">
        <v>1153200</v>
      </c>
      <c r="F17" s="28">
        <v>1365737.76</v>
      </c>
      <c r="G17" s="28">
        <f t="shared" si="0"/>
        <v>-12472962.24</v>
      </c>
      <c r="H17" s="28">
        <f t="shared" si="3"/>
        <v>212537.76</v>
      </c>
      <c r="I17" s="43">
        <f t="shared" si="4"/>
        <v>118.43026014568159</v>
      </c>
      <c r="J17" s="44">
        <f t="shared" si="1"/>
        <v>255176.15999999992</v>
      </c>
      <c r="K17" s="45">
        <f t="shared" si="2"/>
        <v>0</v>
      </c>
    </row>
    <row r="18" spans="1:11" ht="72" customHeight="1">
      <c r="A18" s="22" t="s">
        <v>73</v>
      </c>
      <c r="B18" s="65">
        <v>0</v>
      </c>
      <c r="C18" s="28">
        <v>0</v>
      </c>
      <c r="D18" s="65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2.5" customHeight="1">
      <c r="A19" s="23" t="s">
        <v>28</v>
      </c>
      <c r="B19" s="65">
        <v>0</v>
      </c>
      <c r="C19" s="28">
        <v>0</v>
      </c>
      <c r="D19" s="65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65</v>
      </c>
      <c r="B20" s="65">
        <v>0</v>
      </c>
      <c r="C20" s="28">
        <v>0</v>
      </c>
      <c r="D20" s="65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0</v>
      </c>
      <c r="K20" s="45">
        <f t="shared" si="2"/>
        <v>0</v>
      </c>
    </row>
    <row r="21" spans="1:11" ht="28.5" customHeight="1">
      <c r="A21" s="17" t="s">
        <v>14</v>
      </c>
      <c r="B21" s="63">
        <v>1203100</v>
      </c>
      <c r="C21" s="28">
        <v>100555</v>
      </c>
      <c r="D21" s="63">
        <v>1203100</v>
      </c>
      <c r="E21" s="28">
        <v>100200</v>
      </c>
      <c r="F21" s="28">
        <v>270214.71</v>
      </c>
      <c r="G21" s="28">
        <f t="shared" si="0"/>
        <v>-932885.29</v>
      </c>
      <c r="H21" s="28">
        <f t="shared" si="3"/>
        <v>170014.71000000002</v>
      </c>
      <c r="I21" s="43">
        <f t="shared" si="4"/>
        <v>269.6753592814372</v>
      </c>
      <c r="J21" s="44">
        <f t="shared" si="1"/>
        <v>169659.71000000002</v>
      </c>
      <c r="K21" s="45">
        <f t="shared" si="2"/>
        <v>0</v>
      </c>
    </row>
    <row r="22" spans="1:11" ht="120" customHeight="1">
      <c r="A22" s="15" t="s">
        <v>78</v>
      </c>
      <c r="B22" s="63">
        <v>0</v>
      </c>
      <c r="C22" s="28">
        <v>0</v>
      </c>
      <c r="D22" s="63">
        <v>0</v>
      </c>
      <c r="E22" s="28">
        <v>0</v>
      </c>
      <c r="F22" s="28">
        <v>0</v>
      </c>
      <c r="G22" s="28">
        <f t="shared" si="0"/>
        <v>0</v>
      </c>
      <c r="H22" s="28">
        <f t="shared" si="3"/>
        <v>0</v>
      </c>
      <c r="I22" s="43">
        <f t="shared" si="4"/>
        <v>0</v>
      </c>
      <c r="J22" s="44">
        <f t="shared" si="1"/>
        <v>0</v>
      </c>
      <c r="K22" s="45">
        <f t="shared" si="2"/>
        <v>0</v>
      </c>
    </row>
    <row r="23" spans="1:11" ht="69" customHeight="1">
      <c r="A23" s="15" t="s">
        <v>72</v>
      </c>
      <c r="B23" s="63">
        <v>0</v>
      </c>
      <c r="C23" s="28">
        <v>0</v>
      </c>
      <c r="D23" s="63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0</v>
      </c>
      <c r="K23" s="45">
        <f>D23-B23</f>
        <v>0</v>
      </c>
    </row>
    <row r="24" spans="1:11" ht="50.25" customHeight="1">
      <c r="A24" s="20" t="s">
        <v>19</v>
      </c>
      <c r="B24" s="65">
        <v>167100</v>
      </c>
      <c r="C24" s="28">
        <v>16385</v>
      </c>
      <c r="D24" s="65">
        <v>167100</v>
      </c>
      <c r="E24" s="28">
        <v>13900</v>
      </c>
      <c r="F24" s="28">
        <v>19500</v>
      </c>
      <c r="G24" s="28">
        <f t="shared" si="0"/>
        <v>-147600</v>
      </c>
      <c r="H24" s="28">
        <f t="shared" si="3"/>
        <v>5600</v>
      </c>
      <c r="I24" s="43">
        <f t="shared" si="4"/>
        <v>140.28776978417267</v>
      </c>
      <c r="J24" s="44">
        <f t="shared" si="1"/>
        <v>3115</v>
      </c>
      <c r="K24" s="45">
        <f t="shared" si="2"/>
        <v>0</v>
      </c>
    </row>
    <row r="25" spans="1:12" ht="27" customHeight="1">
      <c r="A25" s="15" t="s">
        <v>12</v>
      </c>
      <c r="B25" s="63">
        <v>4297100</v>
      </c>
      <c r="C25" s="28">
        <v>366712.91</v>
      </c>
      <c r="D25" s="63">
        <v>4297100</v>
      </c>
      <c r="E25" s="28">
        <v>358100</v>
      </c>
      <c r="F25" s="28">
        <v>206369.94</v>
      </c>
      <c r="G25" s="28">
        <f t="shared" si="0"/>
        <v>-4090730.06</v>
      </c>
      <c r="H25" s="28">
        <f t="shared" si="3"/>
        <v>-151730.06</v>
      </c>
      <c r="I25" s="43">
        <f t="shared" si="4"/>
        <v>57.629137112538395</v>
      </c>
      <c r="J25" s="44">
        <f t="shared" si="1"/>
        <v>-160342.96999999997</v>
      </c>
      <c r="K25" s="45">
        <f t="shared" si="2"/>
        <v>0</v>
      </c>
      <c r="L25" s="5"/>
    </row>
    <row r="26" spans="1:11" ht="48" customHeight="1">
      <c r="A26" s="15" t="s">
        <v>20</v>
      </c>
      <c r="B26" s="66">
        <v>317300</v>
      </c>
      <c r="C26" s="28">
        <v>18808</v>
      </c>
      <c r="D26" s="66">
        <v>317300</v>
      </c>
      <c r="E26" s="28">
        <v>26500</v>
      </c>
      <c r="F26" s="28">
        <v>17644</v>
      </c>
      <c r="G26" s="28">
        <f t="shared" si="0"/>
        <v>-299656</v>
      </c>
      <c r="H26" s="28">
        <f t="shared" si="3"/>
        <v>-8856</v>
      </c>
      <c r="I26" s="43">
        <f t="shared" si="4"/>
        <v>66.5811320754717</v>
      </c>
      <c r="J26" s="44">
        <f t="shared" si="1"/>
        <v>-1164</v>
      </c>
      <c r="K26" s="45">
        <f t="shared" si="2"/>
        <v>0</v>
      </c>
    </row>
    <row r="27" spans="1:11" ht="121.5" customHeight="1">
      <c r="A27" s="24" t="s">
        <v>75</v>
      </c>
      <c r="B27" s="66">
        <v>0</v>
      </c>
      <c r="C27" s="28">
        <v>0</v>
      </c>
      <c r="D27" s="66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3">
        <v>3183400</v>
      </c>
      <c r="C28" s="28">
        <v>774522.74</v>
      </c>
      <c r="D28" s="63">
        <v>3183400</v>
      </c>
      <c r="E28" s="28">
        <v>265300</v>
      </c>
      <c r="F28" s="28">
        <v>367059.57</v>
      </c>
      <c r="G28" s="28">
        <f t="shared" si="0"/>
        <v>-2816340.43</v>
      </c>
      <c r="H28" s="28">
        <f t="shared" si="3"/>
        <v>101759.57</v>
      </c>
      <c r="I28" s="43">
        <f t="shared" si="4"/>
        <v>138.35641537881645</v>
      </c>
      <c r="J28" s="44">
        <f t="shared" si="1"/>
        <v>-407463.17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4">
        <v>55700</v>
      </c>
      <c r="C29" s="28">
        <v>3129.7</v>
      </c>
      <c r="D29" s="64">
        <v>55700</v>
      </c>
      <c r="E29" s="28">
        <v>4600</v>
      </c>
      <c r="F29" s="28">
        <v>3259.07</v>
      </c>
      <c r="G29" s="28">
        <f t="shared" si="0"/>
        <v>-52440.93</v>
      </c>
      <c r="H29" s="28">
        <f t="shared" si="3"/>
        <v>-1340.9299999999998</v>
      </c>
      <c r="I29" s="43">
        <f t="shared" si="4"/>
        <v>70.84934782608696</v>
      </c>
      <c r="J29" s="44">
        <f t="shared" si="1"/>
        <v>129.37000000000035</v>
      </c>
      <c r="K29" s="45">
        <f t="shared" si="2"/>
        <v>0</v>
      </c>
      <c r="L29" s="5"/>
      <c r="M29" s="5"/>
    </row>
    <row r="30" spans="1:13" ht="1.5" customHeight="1" hidden="1">
      <c r="A30" s="20" t="s">
        <v>77</v>
      </c>
      <c r="B30" s="64"/>
      <c r="C30" s="28"/>
      <c r="D30" s="64"/>
      <c r="E30" s="28"/>
      <c r="F30" s="28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3">
        <v>3223200</v>
      </c>
      <c r="C31" s="28">
        <v>291499.96</v>
      </c>
      <c r="D31" s="63">
        <v>3223200</v>
      </c>
      <c r="E31" s="28">
        <v>268600</v>
      </c>
      <c r="F31" s="28">
        <v>259625.46</v>
      </c>
      <c r="G31" s="28">
        <f t="shared" si="0"/>
        <v>-2963574.54</v>
      </c>
      <c r="H31" s="28">
        <f t="shared" si="3"/>
        <v>-8974.540000000008</v>
      </c>
      <c r="I31" s="43">
        <f t="shared" si="4"/>
        <v>96.6587714072971</v>
      </c>
      <c r="J31" s="44">
        <f t="shared" si="1"/>
        <v>-31874.50000000003</v>
      </c>
      <c r="K31" s="45">
        <f t="shared" si="2"/>
        <v>0</v>
      </c>
      <c r="L31" s="5"/>
      <c r="M31" s="5"/>
    </row>
    <row r="32" spans="1:13" ht="95.25" customHeight="1">
      <c r="A32" s="15" t="s">
        <v>74</v>
      </c>
      <c r="B32" s="63">
        <v>0</v>
      </c>
      <c r="C32" s="28">
        <v>10424.24</v>
      </c>
      <c r="D32" s="63">
        <v>0</v>
      </c>
      <c r="E32" s="28">
        <v>0</v>
      </c>
      <c r="F32" s="28">
        <v>26723.82</v>
      </c>
      <c r="G32" s="28">
        <f t="shared" si="0"/>
        <v>26723.82</v>
      </c>
      <c r="H32" s="28">
        <f t="shared" si="3"/>
        <v>26723.82</v>
      </c>
      <c r="I32" s="43">
        <f t="shared" si="4"/>
        <v>0</v>
      </c>
      <c r="J32" s="44">
        <f t="shared" si="1"/>
        <v>16299.58</v>
      </c>
      <c r="K32" s="45">
        <f t="shared" si="2"/>
        <v>0</v>
      </c>
      <c r="L32" s="5"/>
      <c r="M32" s="5"/>
    </row>
    <row r="33" spans="1:13" ht="0.75" customHeight="1" hidden="1">
      <c r="A33" s="17" t="s">
        <v>4</v>
      </c>
      <c r="B33" s="63">
        <v>0</v>
      </c>
      <c r="C33" s="28">
        <v>0</v>
      </c>
      <c r="D33" s="57">
        <v>0</v>
      </c>
      <c r="E33" s="28"/>
      <c r="F33" s="28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7">
        <f>B35+B39+B40+B41</f>
        <v>127979800</v>
      </c>
      <c r="C34" s="67">
        <f>C35+C39+C40+C41</f>
        <v>16077329.49</v>
      </c>
      <c r="D34" s="67">
        <f>D35+D39+D40+D41</f>
        <v>127979800</v>
      </c>
      <c r="E34" s="67">
        <f>E35+E39+E40+E41</f>
        <v>10665000</v>
      </c>
      <c r="F34" s="67">
        <f>F35+F39+F40+F41</f>
        <v>13890659.04</v>
      </c>
      <c r="G34" s="29">
        <f t="shared" si="0"/>
        <v>-114089140.96000001</v>
      </c>
      <c r="H34" s="29">
        <f t="shared" si="3"/>
        <v>3225659.039999999</v>
      </c>
      <c r="I34" s="46">
        <f t="shared" si="4"/>
        <v>130.2452793248945</v>
      </c>
      <c r="J34" s="47">
        <f t="shared" si="1"/>
        <v>-2186670.450000001</v>
      </c>
      <c r="K34" s="48">
        <f t="shared" si="2"/>
        <v>0</v>
      </c>
      <c r="L34" s="5"/>
      <c r="M34" s="5"/>
    </row>
    <row r="35" spans="1:13" ht="29.25" customHeight="1">
      <c r="A35" s="19" t="s">
        <v>25</v>
      </c>
      <c r="B35" s="64">
        <f>B36+B37+B38</f>
        <v>64112800</v>
      </c>
      <c r="C35" s="28">
        <f>C36+C37+C38</f>
        <v>9769975.74</v>
      </c>
      <c r="D35" s="28">
        <f>D36+D37+D38</f>
        <v>64112800</v>
      </c>
      <c r="E35" s="28">
        <f>E36+E37+E38</f>
        <v>5342700</v>
      </c>
      <c r="F35" s="28">
        <f>F36+F37+F38</f>
        <v>2649735.9499999997</v>
      </c>
      <c r="G35" s="28">
        <f t="shared" si="0"/>
        <v>-61463064.05</v>
      </c>
      <c r="H35" s="28">
        <f t="shared" si="3"/>
        <v>-2692964.0500000003</v>
      </c>
      <c r="I35" s="43">
        <f t="shared" si="4"/>
        <v>49.59544705860332</v>
      </c>
      <c r="J35" s="49">
        <f t="shared" si="1"/>
        <v>-7120239.790000001</v>
      </c>
      <c r="K35" s="45">
        <f t="shared" si="2"/>
        <v>0</v>
      </c>
      <c r="L35" s="5"/>
      <c r="M35" s="5"/>
    </row>
    <row r="36" spans="1:13" ht="48" customHeight="1">
      <c r="A36" s="20" t="s">
        <v>24</v>
      </c>
      <c r="B36" s="65">
        <v>9642400</v>
      </c>
      <c r="C36" s="28">
        <v>1749933.25</v>
      </c>
      <c r="D36" s="65">
        <v>9642400</v>
      </c>
      <c r="E36" s="28">
        <v>803500</v>
      </c>
      <c r="F36" s="28">
        <v>1050110.66</v>
      </c>
      <c r="G36" s="28">
        <f t="shared" si="0"/>
        <v>-8592289.34</v>
      </c>
      <c r="H36" s="28">
        <f t="shared" si="3"/>
        <v>246610.65999999992</v>
      </c>
      <c r="I36" s="43">
        <f t="shared" si="4"/>
        <v>130.69205476042313</v>
      </c>
      <c r="J36" s="49">
        <f t="shared" si="1"/>
        <v>-699822.5900000001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4">
        <v>54420400</v>
      </c>
      <c r="C37" s="28">
        <v>8020042.49</v>
      </c>
      <c r="D37" s="64">
        <v>54420400</v>
      </c>
      <c r="E37" s="28">
        <v>4535000</v>
      </c>
      <c r="F37" s="28">
        <v>1579454.15</v>
      </c>
      <c r="G37" s="28">
        <f t="shared" si="0"/>
        <v>-52840945.85</v>
      </c>
      <c r="H37" s="28">
        <f t="shared" si="3"/>
        <v>-2955545.85</v>
      </c>
      <c r="I37" s="43">
        <f t="shared" si="4"/>
        <v>34.82809592061742</v>
      </c>
      <c r="J37" s="49">
        <f t="shared" si="1"/>
        <v>-6440588.34</v>
      </c>
      <c r="K37" s="45">
        <f t="shared" si="2"/>
        <v>0</v>
      </c>
      <c r="L37" s="5"/>
      <c r="M37" s="5"/>
    </row>
    <row r="38" spans="1:13" ht="25.5" customHeight="1">
      <c r="A38" s="21" t="s">
        <v>22</v>
      </c>
      <c r="B38" s="64">
        <v>50000</v>
      </c>
      <c r="C38" s="28">
        <v>0</v>
      </c>
      <c r="D38" s="64">
        <v>50000</v>
      </c>
      <c r="E38" s="28">
        <v>4200</v>
      </c>
      <c r="F38" s="28">
        <v>20171.14</v>
      </c>
      <c r="G38" s="28">
        <f t="shared" si="0"/>
        <v>-29828.86</v>
      </c>
      <c r="H38" s="28">
        <f t="shared" si="3"/>
        <v>15971.14</v>
      </c>
      <c r="I38" s="43">
        <f t="shared" si="4"/>
        <v>480.2652380952381</v>
      </c>
      <c r="J38" s="49">
        <f t="shared" si="1"/>
        <v>20171.14</v>
      </c>
      <c r="K38" s="45">
        <f t="shared" si="2"/>
        <v>0</v>
      </c>
      <c r="L38" s="5"/>
      <c r="M38" s="5"/>
    </row>
    <row r="39" spans="1:13" ht="25.5" customHeight="1">
      <c r="A39" s="19" t="s">
        <v>67</v>
      </c>
      <c r="B39" s="64">
        <v>88600</v>
      </c>
      <c r="C39" s="28">
        <v>0</v>
      </c>
      <c r="D39" s="64">
        <v>88600</v>
      </c>
      <c r="E39" s="28">
        <v>7400</v>
      </c>
      <c r="F39" s="28">
        <v>0</v>
      </c>
      <c r="G39" s="28">
        <f t="shared" si="0"/>
        <v>-88600</v>
      </c>
      <c r="H39" s="28">
        <f t="shared" si="3"/>
        <v>-7400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4">
        <v>162400</v>
      </c>
      <c r="C40" s="28">
        <v>23489.5</v>
      </c>
      <c r="D40" s="64">
        <v>162400</v>
      </c>
      <c r="E40" s="28">
        <v>13600</v>
      </c>
      <c r="F40" s="28">
        <v>3859.4</v>
      </c>
      <c r="G40" s="28">
        <f t="shared" si="0"/>
        <v>-158540.6</v>
      </c>
      <c r="H40" s="28">
        <f t="shared" si="3"/>
        <v>-9740.6</v>
      </c>
      <c r="I40" s="43">
        <f t="shared" si="4"/>
        <v>28.37794117647059</v>
      </c>
      <c r="J40" s="49">
        <f t="shared" si="1"/>
        <v>-19630.1</v>
      </c>
      <c r="K40" s="45">
        <f t="shared" si="2"/>
        <v>0</v>
      </c>
    </row>
    <row r="41" spans="1:11" ht="25.5" customHeight="1">
      <c r="A41" s="17" t="s">
        <v>27</v>
      </c>
      <c r="B41" s="63">
        <v>63616000</v>
      </c>
      <c r="C41" s="28">
        <v>6283864.25</v>
      </c>
      <c r="D41" s="63">
        <v>63616000</v>
      </c>
      <c r="E41" s="28">
        <v>5301300</v>
      </c>
      <c r="F41" s="28">
        <v>11237063.69</v>
      </c>
      <c r="G41" s="28">
        <f t="shared" si="0"/>
        <v>-52378936.31</v>
      </c>
      <c r="H41" s="28">
        <f t="shared" si="3"/>
        <v>5935763.6899999995</v>
      </c>
      <c r="I41" s="43">
        <f t="shared" si="4"/>
        <v>211.96807745270027</v>
      </c>
      <c r="J41" s="49">
        <f t="shared" si="1"/>
        <v>4953199.4399999995</v>
      </c>
      <c r="K41" s="45">
        <f t="shared" si="2"/>
        <v>0</v>
      </c>
    </row>
    <row r="42" spans="1:11" ht="30" customHeight="1">
      <c r="A42" s="11" t="s">
        <v>70</v>
      </c>
      <c r="B42" s="67">
        <f>B10+B11+B12+B13+B14+B15+B16+B17+B18+B19+B20+B21+B22+B23+B24+B25+B26+B27+B28+B29+B30+B31+B32+B34</f>
        <v>532952800</v>
      </c>
      <c r="C42" s="67">
        <f>C10+C11+C12+C13+C14+C15+C16+C17+C18+C19+C20+C21+C22+C23+C24+C25+C26+C27+C28+C29+C30+C31+C32+C33+C34</f>
        <v>54978941.86000001</v>
      </c>
      <c r="D42" s="67">
        <f>D10+D11+D12+D13+D14+D15+D16+D17+D18+D19+D20+D21+D22+D23+D24+D25+D26+D27+D28+D29+D30+D31+D32+D33+D34</f>
        <v>532952800</v>
      </c>
      <c r="E42" s="67">
        <f>E10+E11+E12+E13+E14+E15+E16+E17+E18+E19+E20+E21+E22+E23+E24+E25+E26+E27+E28+E29+E30+E31+E32+E33+E34</f>
        <v>44412700</v>
      </c>
      <c r="F42" s="67">
        <f>F10+F11+F12+F13+F14+F15+F16+F17+F18+F19+F20+F21+F22+F23+F24+F25+F26+F27+F28+F29+F30+F31+F32+F33+F34</f>
        <v>46143103.86000001</v>
      </c>
      <c r="G42" s="29">
        <f t="shared" si="0"/>
        <v>-486809696.14</v>
      </c>
      <c r="H42" s="29">
        <f t="shared" si="3"/>
        <v>1730403.8600000069</v>
      </c>
      <c r="I42" s="46">
        <f t="shared" si="4"/>
        <v>103.89619153980732</v>
      </c>
      <c r="J42" s="47">
        <f t="shared" si="1"/>
        <v>-8835838</v>
      </c>
      <c r="K42" s="48">
        <f t="shared" si="2"/>
        <v>0</v>
      </c>
    </row>
    <row r="43" spans="1:11" ht="28.5" customHeight="1">
      <c r="A43" s="16" t="s">
        <v>53</v>
      </c>
      <c r="B43" s="67">
        <f aca="true" t="shared" si="5" ref="B43:G43">B44+B50+B51+B45</f>
        <v>129273300</v>
      </c>
      <c r="C43" s="67">
        <f t="shared" si="5"/>
        <v>8701700</v>
      </c>
      <c r="D43" s="67">
        <f t="shared" si="5"/>
        <v>131455300</v>
      </c>
      <c r="E43" s="67">
        <f t="shared" si="5"/>
        <v>9541500</v>
      </c>
      <c r="F43" s="67">
        <f t="shared" si="5"/>
        <v>9533400</v>
      </c>
      <c r="G43" s="67">
        <f t="shared" si="5"/>
        <v>-119739900</v>
      </c>
      <c r="H43" s="29">
        <f t="shared" si="3"/>
        <v>-8100</v>
      </c>
      <c r="I43" s="46">
        <f t="shared" si="4"/>
        <v>99.91510768747052</v>
      </c>
      <c r="J43" s="47">
        <f t="shared" si="1"/>
        <v>831700</v>
      </c>
      <c r="K43" s="48">
        <f t="shared" si="2"/>
        <v>2182000</v>
      </c>
    </row>
    <row r="44" spans="1:11" ht="26.25" customHeight="1" hidden="1">
      <c r="A44" s="17" t="s">
        <v>59</v>
      </c>
      <c r="B44" s="63"/>
      <c r="C44" s="28"/>
      <c r="D44" s="28"/>
      <c r="E44" s="28"/>
      <c r="F44" s="28"/>
      <c r="G44" s="28">
        <f aca="true" t="shared" si="6" ref="G44:G52">F44-B44</f>
        <v>0</v>
      </c>
      <c r="H44" s="28">
        <f t="shared" si="3"/>
        <v>0</v>
      </c>
      <c r="I44" s="43">
        <f t="shared" si="4"/>
        <v>0</v>
      </c>
      <c r="J44" s="49">
        <f t="shared" si="1"/>
        <v>0</v>
      </c>
      <c r="K44" s="45">
        <f t="shared" si="2"/>
        <v>0</v>
      </c>
    </row>
    <row r="45" spans="1:11" ht="25.5" customHeight="1">
      <c r="A45" s="17" t="s">
        <v>60</v>
      </c>
      <c r="B45" s="63">
        <f>B46+B47+B48+B49</f>
        <v>129273300</v>
      </c>
      <c r="C45" s="63">
        <f>C46+C47+C48+C49</f>
        <v>8555700</v>
      </c>
      <c r="D45" s="63">
        <f>D46+D47+D48+D49</f>
        <v>129273300</v>
      </c>
      <c r="E45" s="63">
        <f>E46+E47+E48+E49</f>
        <v>9383300</v>
      </c>
      <c r="F45" s="63">
        <f>F46+F47+F48+F49</f>
        <v>9383300</v>
      </c>
      <c r="G45" s="28">
        <f t="shared" si="6"/>
        <v>-119890000</v>
      </c>
      <c r="H45" s="28">
        <f t="shared" si="3"/>
        <v>0</v>
      </c>
      <c r="I45" s="43">
        <f t="shared" si="4"/>
        <v>100</v>
      </c>
      <c r="J45" s="49">
        <f t="shared" si="1"/>
        <v>827600</v>
      </c>
      <c r="K45" s="45">
        <f t="shared" si="2"/>
        <v>0</v>
      </c>
    </row>
    <row r="46" spans="1:11" ht="51" customHeight="1" hidden="1">
      <c r="A46" s="15" t="s">
        <v>64</v>
      </c>
      <c r="B46" s="63">
        <v>0</v>
      </c>
      <c r="C46" s="63">
        <v>0</v>
      </c>
      <c r="D46" s="63">
        <v>0</v>
      </c>
      <c r="E46" s="63"/>
      <c r="F46" s="63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63</v>
      </c>
      <c r="B47" s="63">
        <v>0</v>
      </c>
      <c r="C47" s="63">
        <v>0</v>
      </c>
      <c r="D47" s="63">
        <v>0</v>
      </c>
      <c r="E47" s="63"/>
      <c r="F47" s="63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9.25" customHeight="1">
      <c r="A48" s="18" t="s">
        <v>51</v>
      </c>
      <c r="B48" s="68">
        <v>129273300</v>
      </c>
      <c r="C48" s="28">
        <v>8555700</v>
      </c>
      <c r="D48" s="68">
        <v>129273300</v>
      </c>
      <c r="E48" s="68">
        <v>9383300</v>
      </c>
      <c r="F48" s="28">
        <v>9383300</v>
      </c>
      <c r="G48" s="28">
        <f t="shared" si="6"/>
        <v>-119890000</v>
      </c>
      <c r="H48" s="28">
        <f t="shared" si="3"/>
        <v>0</v>
      </c>
      <c r="I48" s="43">
        <f t="shared" si="4"/>
        <v>100</v>
      </c>
      <c r="J48" s="49">
        <f t="shared" si="1"/>
        <v>827600</v>
      </c>
      <c r="K48" s="45">
        <f t="shared" si="2"/>
        <v>0</v>
      </c>
    </row>
    <row r="49" spans="1:11" ht="26.25" customHeight="1" hidden="1">
      <c r="A49" s="15" t="s">
        <v>52</v>
      </c>
      <c r="B49" s="66">
        <v>0</v>
      </c>
      <c r="C49" s="28">
        <v>0</v>
      </c>
      <c r="D49" s="66">
        <v>0</v>
      </c>
      <c r="E49" s="66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>
      <c r="A50" s="15" t="s">
        <v>61</v>
      </c>
      <c r="B50" s="66">
        <v>0</v>
      </c>
      <c r="C50" s="63">
        <v>0</v>
      </c>
      <c r="D50" s="66">
        <v>0</v>
      </c>
      <c r="E50" s="66">
        <v>0</v>
      </c>
      <c r="F50" s="63">
        <v>0</v>
      </c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6">
        <v>0</v>
      </c>
      <c r="C51" s="63">
        <v>146000</v>
      </c>
      <c r="D51" s="63">
        <v>2182000</v>
      </c>
      <c r="E51" s="63">
        <v>158200</v>
      </c>
      <c r="F51" s="63">
        <v>150100</v>
      </c>
      <c r="G51" s="28">
        <f t="shared" si="6"/>
        <v>150100</v>
      </c>
      <c r="H51" s="28">
        <f t="shared" si="3"/>
        <v>-8100</v>
      </c>
      <c r="I51" s="43">
        <f t="shared" si="4"/>
        <v>94.87989886219975</v>
      </c>
      <c r="J51" s="49">
        <f t="shared" si="1"/>
        <v>4100</v>
      </c>
      <c r="K51" s="45">
        <f t="shared" si="2"/>
        <v>2182000</v>
      </c>
    </row>
    <row r="52" spans="1:11" ht="33.75" customHeight="1">
      <c r="A52" s="11" t="s">
        <v>69</v>
      </c>
      <c r="B52" s="67">
        <f>B42+B43</f>
        <v>662226100</v>
      </c>
      <c r="C52" s="67">
        <f>C42+C43</f>
        <v>63680641.86000001</v>
      </c>
      <c r="D52" s="67">
        <f>D42+D43</f>
        <v>664408100</v>
      </c>
      <c r="E52" s="67">
        <f>E42+E43</f>
        <v>53954200</v>
      </c>
      <c r="F52" s="67">
        <f>F42+F43</f>
        <v>55676503.86000001</v>
      </c>
      <c r="G52" s="29">
        <f t="shared" si="6"/>
        <v>-606549596.14</v>
      </c>
      <c r="H52" s="29">
        <f t="shared" si="3"/>
        <v>1722303.8600000069</v>
      </c>
      <c r="I52" s="46">
        <f t="shared" si="4"/>
        <v>103.19215901635093</v>
      </c>
      <c r="J52" s="47">
        <f t="shared" si="1"/>
        <v>-8004138</v>
      </c>
      <c r="K52" s="48">
        <f t="shared" si="2"/>
        <v>2182000</v>
      </c>
    </row>
    <row r="53" spans="1:11" ht="22.5" customHeight="1">
      <c r="A53" s="11" t="s">
        <v>32</v>
      </c>
      <c r="B53" s="67"/>
      <c r="C53" s="29"/>
      <c r="D53" s="29"/>
      <c r="E53" s="29"/>
      <c r="F53" s="28"/>
      <c r="G53" s="28"/>
      <c r="H53" s="28">
        <f t="shared" si="3"/>
        <v>0</v>
      </c>
      <c r="I53" s="43">
        <f t="shared" si="4"/>
        <v>0</v>
      </c>
      <c r="J53" s="49"/>
      <c r="K53" s="45"/>
    </row>
    <row r="54" spans="1:11" ht="21.75" customHeight="1">
      <c r="A54" s="15" t="s">
        <v>44</v>
      </c>
      <c r="B54" s="66">
        <v>17674480</v>
      </c>
      <c r="C54" s="28">
        <v>318713.65</v>
      </c>
      <c r="D54" s="66">
        <v>17674480</v>
      </c>
      <c r="E54" s="28">
        <v>1472873.33</v>
      </c>
      <c r="F54" s="28">
        <v>1559703.72</v>
      </c>
      <c r="G54" s="28">
        <f aca="true" t="shared" si="7" ref="G54:G65">F54-B54</f>
        <v>-16114776.28</v>
      </c>
      <c r="H54" s="28">
        <f t="shared" si="3"/>
        <v>86830.3899999999</v>
      </c>
      <c r="I54" s="43">
        <f t="shared" si="4"/>
        <v>105.89530601385795</v>
      </c>
      <c r="J54" s="49">
        <f aca="true" t="shared" si="8" ref="J54:J65">F54-C54</f>
        <v>1240990.0699999998</v>
      </c>
      <c r="K54" s="45">
        <f aca="true" t="shared" si="9" ref="K54:K66">D54-B54</f>
        <v>0</v>
      </c>
    </row>
    <row r="55" spans="1:11" ht="25.5" customHeight="1" hidden="1">
      <c r="A55" s="15" t="s">
        <v>79</v>
      </c>
      <c r="B55" s="66"/>
      <c r="C55" s="28"/>
      <c r="D55" s="66"/>
      <c r="E55" s="28"/>
      <c r="F55" s="28">
        <v>-0.25</v>
      </c>
      <c r="G55" s="28">
        <f t="shared" si="7"/>
        <v>-0.25</v>
      </c>
      <c r="H55" s="28">
        <f t="shared" si="3"/>
        <v>-0.25</v>
      </c>
      <c r="I55" s="43">
        <f t="shared" si="4"/>
        <v>0</v>
      </c>
      <c r="J55" s="49">
        <f t="shared" si="8"/>
        <v>-0.25</v>
      </c>
      <c r="K55" s="45"/>
    </row>
    <row r="56" spans="1:11" ht="45.75" customHeight="1">
      <c r="A56" s="15" t="s">
        <v>33</v>
      </c>
      <c r="B56" s="66">
        <v>785600</v>
      </c>
      <c r="C56" s="28">
        <v>53898.01</v>
      </c>
      <c r="D56" s="66">
        <v>785600</v>
      </c>
      <c r="E56" s="28">
        <v>65400</v>
      </c>
      <c r="F56" s="28">
        <v>11078.06</v>
      </c>
      <c r="G56" s="28">
        <f t="shared" si="7"/>
        <v>-774521.94</v>
      </c>
      <c r="H56" s="28">
        <f t="shared" si="3"/>
        <v>-54321.94</v>
      </c>
      <c r="I56" s="43">
        <f t="shared" si="4"/>
        <v>16.938929663608562</v>
      </c>
      <c r="J56" s="49">
        <f t="shared" si="8"/>
        <v>-42819.950000000004</v>
      </c>
      <c r="K56" s="45">
        <f t="shared" si="9"/>
        <v>0</v>
      </c>
    </row>
    <row r="57" spans="1:11" ht="17.25" customHeight="1" hidden="1">
      <c r="A57" s="15" t="s">
        <v>45</v>
      </c>
      <c r="B57" s="66">
        <v>0</v>
      </c>
      <c r="C57" s="28">
        <v>0</v>
      </c>
      <c r="D57" s="57">
        <v>0</v>
      </c>
      <c r="E57" s="28"/>
      <c r="F57" s="28">
        <v>0</v>
      </c>
      <c r="G57" s="28">
        <f t="shared" si="7"/>
        <v>0</v>
      </c>
      <c r="H57" s="28">
        <f t="shared" si="3"/>
        <v>0</v>
      </c>
      <c r="I57" s="43">
        <f t="shared" si="4"/>
        <v>0</v>
      </c>
      <c r="J57" s="49">
        <f t="shared" si="8"/>
        <v>0</v>
      </c>
      <c r="K57" s="45">
        <f t="shared" si="9"/>
        <v>0</v>
      </c>
    </row>
    <row r="58" spans="1:11" ht="20.25" customHeight="1" hidden="1">
      <c r="A58" s="15" t="s">
        <v>34</v>
      </c>
      <c r="B58" s="66">
        <v>0</v>
      </c>
      <c r="C58" s="28">
        <v>0</v>
      </c>
      <c r="D58" s="57">
        <v>0</v>
      </c>
      <c r="E58" s="28"/>
      <c r="F58" s="28">
        <v>0</v>
      </c>
      <c r="G58" s="28">
        <f t="shared" si="7"/>
        <v>0</v>
      </c>
      <c r="H58" s="28">
        <f t="shared" si="3"/>
        <v>0</v>
      </c>
      <c r="I58" s="43">
        <f t="shared" si="4"/>
        <v>0</v>
      </c>
      <c r="J58" s="49">
        <f t="shared" si="8"/>
        <v>0</v>
      </c>
      <c r="K58" s="45">
        <f t="shared" si="9"/>
        <v>0</v>
      </c>
    </row>
    <row r="59" spans="1:11" ht="27.75" customHeight="1">
      <c r="A59" s="16" t="s">
        <v>15</v>
      </c>
      <c r="B59" s="67">
        <f>B60+B61</f>
        <v>2600000</v>
      </c>
      <c r="C59" s="67">
        <f>C60+C61</f>
        <v>70920.89</v>
      </c>
      <c r="D59" s="67">
        <f>D60+D61</f>
        <v>2600000</v>
      </c>
      <c r="E59" s="67">
        <f>E60+E61</f>
        <v>216600</v>
      </c>
      <c r="F59" s="67">
        <f>F60+F61</f>
        <v>1500416.66</v>
      </c>
      <c r="G59" s="29">
        <f t="shared" si="7"/>
        <v>-1099583.34</v>
      </c>
      <c r="H59" s="29">
        <f t="shared" si="3"/>
        <v>1283816.66</v>
      </c>
      <c r="I59" s="46">
        <f t="shared" si="4"/>
        <v>692.7131394275161</v>
      </c>
      <c r="J59" s="47">
        <f t="shared" si="8"/>
        <v>1429495.77</v>
      </c>
      <c r="K59" s="48">
        <f t="shared" si="9"/>
        <v>0</v>
      </c>
    </row>
    <row r="60" spans="1:11" ht="26.25" customHeight="1">
      <c r="A60" s="17" t="s">
        <v>47</v>
      </c>
      <c r="B60" s="63">
        <v>900000</v>
      </c>
      <c r="C60" s="28">
        <v>0</v>
      </c>
      <c r="D60" s="28">
        <v>900000</v>
      </c>
      <c r="E60" s="28">
        <v>75000</v>
      </c>
      <c r="F60" s="28">
        <v>1500416.66</v>
      </c>
      <c r="G60" s="28">
        <f t="shared" si="7"/>
        <v>600416.6599999999</v>
      </c>
      <c r="H60" s="28">
        <f t="shared" si="3"/>
        <v>1425416.66</v>
      </c>
      <c r="I60" s="43">
        <f>IF(E60=0,0,F60/E60*100)</f>
        <v>2000.5555466666667</v>
      </c>
      <c r="J60" s="49">
        <f t="shared" si="8"/>
        <v>1500416.66</v>
      </c>
      <c r="K60" s="45">
        <f t="shared" si="9"/>
        <v>0</v>
      </c>
    </row>
    <row r="61" spans="1:11" ht="26.25" customHeight="1">
      <c r="A61" s="17" t="s">
        <v>46</v>
      </c>
      <c r="B61" s="63">
        <v>1700000</v>
      </c>
      <c r="C61" s="28">
        <v>70920.89</v>
      </c>
      <c r="D61" s="28">
        <v>1700000</v>
      </c>
      <c r="E61" s="28">
        <v>141600</v>
      </c>
      <c r="F61" s="28">
        <v>0</v>
      </c>
      <c r="G61" s="28">
        <f t="shared" si="7"/>
        <v>-1700000</v>
      </c>
      <c r="H61" s="28">
        <f t="shared" si="3"/>
        <v>-141600</v>
      </c>
      <c r="I61" s="43">
        <f t="shared" si="4"/>
        <v>0</v>
      </c>
      <c r="J61" s="49">
        <f t="shared" si="8"/>
        <v>-70920.89</v>
      </c>
      <c r="K61" s="45">
        <f t="shared" si="9"/>
        <v>0</v>
      </c>
    </row>
    <row r="62" spans="1:11" ht="1.5" customHeight="1" hidden="1">
      <c r="A62" s="17" t="s">
        <v>48</v>
      </c>
      <c r="B62" s="63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3">
        <v>0</v>
      </c>
      <c r="C63" s="63">
        <v>0</v>
      </c>
      <c r="D63" s="63">
        <v>1738394</v>
      </c>
      <c r="E63" s="63">
        <v>465201</v>
      </c>
      <c r="F63" s="63">
        <v>465201</v>
      </c>
      <c r="G63" s="28">
        <f t="shared" si="7"/>
        <v>465201</v>
      </c>
      <c r="H63" s="28">
        <f t="shared" si="3"/>
        <v>0</v>
      </c>
      <c r="I63" s="43">
        <f t="shared" si="4"/>
        <v>100</v>
      </c>
      <c r="J63" s="49">
        <f t="shared" si="8"/>
        <v>465201</v>
      </c>
      <c r="K63" s="51">
        <f t="shared" si="9"/>
        <v>1738394</v>
      </c>
    </row>
    <row r="64" spans="1:11" ht="42" customHeight="1" hidden="1">
      <c r="A64" s="15" t="s">
        <v>76</v>
      </c>
      <c r="B64" s="63"/>
      <c r="C64" s="63"/>
      <c r="D64" s="63"/>
      <c r="E64" s="63"/>
      <c r="F64" s="63"/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0</v>
      </c>
      <c r="K64" s="50">
        <f t="shared" si="9"/>
        <v>0</v>
      </c>
    </row>
    <row r="65" spans="1:11" ht="30" customHeight="1">
      <c r="A65" s="11" t="s">
        <v>2</v>
      </c>
      <c r="B65" s="67">
        <f>B54+B55+B56+B57+B58+B59+B62+B63+B64</f>
        <v>21060080</v>
      </c>
      <c r="C65" s="67">
        <f>C54+C55+C56+C57+C58+C59+C62+C63+C64</f>
        <v>443532.55000000005</v>
      </c>
      <c r="D65" s="67">
        <f>D54+D55+D56+D57+D58+D59+D62+D63+D64</f>
        <v>22798474</v>
      </c>
      <c r="E65" s="67">
        <f>E54+E55+E56+E57+E58+E59+E62+E63+E64</f>
        <v>2220074.33</v>
      </c>
      <c r="F65" s="67">
        <f>F54+F55+F56+F57+F58+F59+F62+F63+F64</f>
        <v>3536399.19</v>
      </c>
      <c r="G65" s="29">
        <f t="shared" si="7"/>
        <v>-17523680.81</v>
      </c>
      <c r="H65" s="29">
        <f t="shared" si="3"/>
        <v>1316324.8599999999</v>
      </c>
      <c r="I65" s="46">
        <f t="shared" si="4"/>
        <v>159.29192740136767</v>
      </c>
      <c r="J65" s="47">
        <f t="shared" si="8"/>
        <v>3092866.6399999997</v>
      </c>
      <c r="K65" s="52">
        <f t="shared" si="9"/>
        <v>1738394</v>
      </c>
    </row>
    <row r="66" spans="1:11" ht="30" customHeight="1" thickBot="1">
      <c r="A66" s="14" t="s">
        <v>1</v>
      </c>
      <c r="B66" s="69">
        <f>B52+B65</f>
        <v>683286180</v>
      </c>
      <c r="C66" s="30">
        <f>C52+C65</f>
        <v>64124174.410000004</v>
      </c>
      <c r="D66" s="30">
        <f>D52+D65</f>
        <v>687206574</v>
      </c>
      <c r="E66" s="30">
        <f>E52+E65</f>
        <v>56174274.33</v>
      </c>
      <c r="F66" s="30">
        <f>F52+F65</f>
        <v>59212903.050000004</v>
      </c>
      <c r="G66" s="30">
        <f>F66-B66</f>
        <v>-624073276.95</v>
      </c>
      <c r="H66" s="30">
        <f t="shared" si="3"/>
        <v>3038628.7200000063</v>
      </c>
      <c r="I66" s="53">
        <f t="shared" si="4"/>
        <v>105.40928878252944</v>
      </c>
      <c r="J66" s="54">
        <f>F66-C66</f>
        <v>-4911271.359999999</v>
      </c>
      <c r="K66" s="55">
        <f t="shared" si="9"/>
        <v>3920394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71</v>
      </c>
      <c r="B68" s="25"/>
      <c r="C68" s="25"/>
      <c r="D68" s="25"/>
      <c r="E68" s="25"/>
      <c r="F68" s="25"/>
      <c r="G68" s="25"/>
      <c r="H68" s="77" t="s">
        <v>68</v>
      </c>
      <c r="I68" s="77"/>
      <c r="J68" s="77"/>
      <c r="K68" s="77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4">
    <mergeCell ref="H68:K68"/>
    <mergeCell ref="A4:A7"/>
    <mergeCell ref="H4:I6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2024-02-05T06:38:58Z</cp:lastPrinted>
  <dcterms:created xsi:type="dcterms:W3CDTF">2001-12-13T10:05:27Z</dcterms:created>
  <dcterms:modified xsi:type="dcterms:W3CDTF">2024-02-14T10:17:44Z</dcterms:modified>
  <cp:category/>
  <cp:version/>
  <cp:contentType/>
  <cp:contentStatus/>
</cp:coreProperties>
</file>