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<sst xmlns="http://schemas.openxmlformats.org/spreadsheetml/2006/main" count="99" uniqueCount="91">
  <si>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</si>
  <si>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</si>
  <si>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</si>
  <si>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</si>
  <si>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</si>
  <si>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</si>
  <si>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</si>
  <si>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</si>
  <si>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</si>
  <si>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</si>
  <si>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</si>
  <si>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</si>
  <si>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</si>
  <si>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</si>
  <si>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</si>
  <si>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</si>
  <si>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</si>
  <si>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</si>
  <si>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</si>
  <si>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</si>
  <si>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</si>
  <si>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</si>
  <si>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</si>
  <si>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</si>
  <si>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</si>
  <si>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</si>
  <si>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</si>
  <si>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</si>
  <si>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</si>
  <si>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</si>
  <si>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</si>
  <si>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</si>
  <si>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</si>
  <si>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</si>
  <si>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</si>
  <si>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</si>
  <si>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</si>
  <si>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</si>
  <si>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</si>
  <si>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</si>
  <si>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</si>
  <si>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</si>
  <si>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</si>
  <si>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</si>
  <si>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</si>
  <si>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</si>
  <si>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</si>
  <si>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</si>
  <si>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</si>
  <si>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</si>
  <si>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</si>
  <si>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</si>
  <si>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</si>
  <si>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</si>
  <si>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</si>
  <si>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</si>
  <si>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</si>
  <si>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</si>
  <si>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</si>
  <si>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</si>
  <si>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</si>
  <si>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</si>
  <si>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</si>
  <si>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</si>
  <si>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</si>
  <si>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</si>
  <si>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</si>
  <si>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</si>
  <si>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</si>
  <si>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</si>
  <si>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</si>
  <si>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</si>
  <si>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</si>
  <si>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 -Кошти за шкоду, що заподіяна на зем.ділянках держ. та комун.вл., які не надані у користув. та не передані у вл., внаслідок їх самовільного зайняття, викор. не за цільовим призн., зняття ґрунт.покриву</t>
  </si>
  <si>
    <t xml:space="preserve">  -Плата за скорочення термінів надання послуг у сфері держ.реєстрації речових прав на нерух. м. та їх обтяжень і держ.реєстр.ї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</si>
  <si>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-Надходження в рамках програм допомоги урядів іноземних держав, міжнарод. організацій, донор.установ</t>
  </si>
  <si>
    <t xml:space="preserve">   -Орендна плата за водні об`єкти (їх частини), що надаються в користування на умовах оренди Радою міністрів АРК, обл., район., Київською та Севастопольською міськими ДА, місцевими радами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</si>
  <si>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 сигаретах, та пального</t>
  </si>
  <si>
    <t xml:space="preserve">   -Податок з власників транспорт.засобів (50%)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</si>
  <si>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 (тютюн, рідина для електронних сигарет)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</si>
  <si>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 (спирт, алкогольні напої, пиво)</t>
  </si>
  <si>
    <t>в 2024р.</t>
  </si>
  <si>
    <t>періоду 2023р.</t>
  </si>
  <si>
    <t>2024 рік</t>
  </si>
  <si>
    <t>на</t>
  </si>
  <si>
    <t>2024 року</t>
  </si>
  <si>
    <t>2023 року</t>
  </si>
  <si>
    <t xml:space="preserve">    -Додаткова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</si>
  <si>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за 4 місяці</t>
  </si>
  <si>
    <t>4 місяці</t>
  </si>
  <si>
    <t>Інформація про виконання доходної частини бюджету  Ніжинської міської територіальної громади за 4 місяці 2024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</si>
</sst>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189" fontId="6" fillId="0" borderId="14" xfId="0" applyNumberFormat="1" applyFont="1" applyFill="1" applyBorder="1" applyAlignment="1">
      <alignment/>
    </xf>
    <xf numFmtId="189" fontId="6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189" fontId="6" fillId="0" borderId="18" xfId="0" applyNumberFormat="1" applyFont="1" applyFill="1" applyBorder="1" applyAlignment="1">
      <alignment/>
    </xf>
    <xf numFmtId="189" fontId="6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3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189" fontId="5" fillId="0" borderId="19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96" fontId="10" fillId="0" borderId="1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196" fontId="12" fillId="0" borderId="16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196" fontId="12" fillId="0" borderId="17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3" fontId="10" fillId="33" borderId="16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2" fillId="0" borderId="35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6.375" style="0" customWidth="1"/>
    <col min="2" max="2" width="20.75390625" style="0" customWidth="1"/>
    <col min="3" max="3" width="22.375" style="0" customWidth="1"/>
    <col min="4" max="5" width="21.00390625" style="0" customWidth="1"/>
    <col min="6" max="6" width="22.00390625" style="0" customWidth="1"/>
    <col min="7" max="7" width="22.75390625" style="0" customWidth="1"/>
    <col min="8" max="8" width="19.875" style="0" customWidth="1"/>
    <col min="9" max="9" width="15.00390625" style="0" customWidth="1"/>
    <col min="10" max="10" width="22.875" style="0" customWidth="1"/>
    <col min="11" max="11" width="18.753906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34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9"/>
      <c r="L1" s="9"/>
      <c r="M1" s="9"/>
      <c r="N1" s="9"/>
    </row>
    <row r="2" spans="1:14" ht="30.75" customHeight="1">
      <c r="A2" s="88" t="s">
        <v>90</v>
      </c>
      <c r="B2" s="88"/>
      <c r="C2" s="88"/>
      <c r="D2" s="88"/>
      <c r="E2" s="88"/>
      <c r="F2" s="88"/>
      <c r="G2" s="88"/>
      <c r="H2" s="88"/>
      <c r="I2" s="88"/>
      <c r="J2" s="88"/>
      <c r="K2" s="10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78"/>
      <c r="B4" s="58" t="s">
        <v>8</v>
      </c>
      <c r="C4" s="58" t="s">
        <v>30</v>
      </c>
      <c r="D4" s="58" t="s">
        <v>8</v>
      </c>
      <c r="E4" s="58" t="s">
        <v>8</v>
      </c>
      <c r="F4" s="71" t="s">
        <v>7</v>
      </c>
      <c r="G4" s="74" t="s">
        <v>31</v>
      </c>
      <c r="H4" s="81" t="s">
        <v>56</v>
      </c>
      <c r="I4" s="82"/>
      <c r="J4" s="33" t="s">
        <v>31</v>
      </c>
      <c r="K4" s="34" t="s">
        <v>37</v>
      </c>
    </row>
    <row r="5" spans="1:11" ht="21.75" customHeight="1">
      <c r="A5" s="79"/>
      <c r="B5" s="59" t="s">
        <v>6</v>
      </c>
      <c r="C5" s="59" t="s">
        <v>17</v>
      </c>
      <c r="D5" s="59" t="s">
        <v>6</v>
      </c>
      <c r="E5" s="59" t="s">
        <v>84</v>
      </c>
      <c r="F5" s="72" t="s">
        <v>17</v>
      </c>
      <c r="G5" s="75" t="s">
        <v>43</v>
      </c>
      <c r="H5" s="83"/>
      <c r="I5" s="84"/>
      <c r="J5" s="36" t="s">
        <v>18</v>
      </c>
      <c r="K5" s="37" t="s">
        <v>38</v>
      </c>
    </row>
    <row r="6" spans="1:11" ht="22.5" customHeight="1">
      <c r="A6" s="79"/>
      <c r="B6" s="59" t="s">
        <v>83</v>
      </c>
      <c r="C6" s="70" t="s">
        <v>88</v>
      </c>
      <c r="D6" s="59" t="s">
        <v>83</v>
      </c>
      <c r="E6" s="59" t="s">
        <v>89</v>
      </c>
      <c r="F6" s="72" t="s">
        <v>88</v>
      </c>
      <c r="G6" s="75" t="s">
        <v>41</v>
      </c>
      <c r="H6" s="85"/>
      <c r="I6" s="86"/>
      <c r="J6" s="36" t="s">
        <v>29</v>
      </c>
      <c r="K6" s="37" t="s">
        <v>81</v>
      </c>
    </row>
    <row r="7" spans="1:11" ht="49.5" customHeight="1">
      <c r="A7" s="80"/>
      <c r="B7" s="60" t="s">
        <v>40</v>
      </c>
      <c r="C7" s="70" t="s">
        <v>86</v>
      </c>
      <c r="D7" s="60" t="s">
        <v>21</v>
      </c>
      <c r="E7" s="59" t="s">
        <v>85</v>
      </c>
      <c r="F7" s="73" t="s">
        <v>85</v>
      </c>
      <c r="G7" s="76" t="s">
        <v>42</v>
      </c>
      <c r="H7" s="38" t="s">
        <v>57</v>
      </c>
      <c r="I7" s="39" t="s">
        <v>54</v>
      </c>
      <c r="J7" s="35" t="s">
        <v>82</v>
      </c>
      <c r="K7" s="37" t="s">
        <v>39</v>
      </c>
    </row>
    <row r="8" spans="1:11" ht="26.25" customHeight="1">
      <c r="A8" s="12" t="s">
        <v>10</v>
      </c>
      <c r="B8" s="61"/>
      <c r="C8" s="26"/>
      <c r="D8" s="26"/>
      <c r="E8" s="31"/>
      <c r="F8" s="31"/>
      <c r="G8" s="31"/>
      <c r="H8" s="26"/>
      <c r="I8" s="31"/>
      <c r="J8" s="31"/>
      <c r="K8" s="40"/>
    </row>
    <row r="9" spans="1:11" ht="26.25" customHeight="1">
      <c r="A9" s="13" t="s">
        <v>9</v>
      </c>
      <c r="B9" s="62"/>
      <c r="C9" s="27"/>
      <c r="D9" s="27"/>
      <c r="E9" s="32"/>
      <c r="F9" s="32"/>
      <c r="G9" s="32"/>
      <c r="H9" s="27"/>
      <c r="I9" s="32"/>
      <c r="J9" s="41"/>
      <c r="K9" s="42"/>
    </row>
    <row r="10" spans="1:11" ht="23.25" customHeight="1">
      <c r="A10" s="17" t="s">
        <v>65</v>
      </c>
      <c r="B10" s="63">
        <v>356072100</v>
      </c>
      <c r="C10" s="28">
        <v>152160235.18</v>
      </c>
      <c r="D10" s="63">
        <v>356072100</v>
      </c>
      <c r="E10" s="28">
        <v>118690600</v>
      </c>
      <c r="F10" s="28">
        <v>113586760.45</v>
      </c>
      <c r="G10" s="28">
        <f aca="true" t="shared" si="0" ref="G10:G42">F10-B10</f>
        <v>-242485339.55</v>
      </c>
      <c r="H10" s="28">
        <f>F10-E10</f>
        <v>-5103839.549999997</v>
      </c>
      <c r="I10" s="43">
        <f>IF(E10=0,0,F10/E10*100)</f>
        <v>95.69987888678632</v>
      </c>
      <c r="J10" s="44">
        <f aca="true" t="shared" si="1" ref="J10:J52">F10-C10</f>
        <v>-38573474.730000004</v>
      </c>
      <c r="K10" s="45">
        <f aca="true" t="shared" si="2" ref="K10:K52">D10-B10</f>
        <v>0</v>
      </c>
    </row>
    <row r="11" spans="1:11" ht="24.75" customHeight="1">
      <c r="A11" s="17" t="s">
        <v>5</v>
      </c>
      <c r="B11" s="63">
        <v>372200</v>
      </c>
      <c r="C11" s="28">
        <v>185767.04</v>
      </c>
      <c r="D11" s="63">
        <v>372200</v>
      </c>
      <c r="E11" s="28">
        <v>124100</v>
      </c>
      <c r="F11" s="28">
        <v>902895.71</v>
      </c>
      <c r="G11" s="28">
        <f t="shared" si="0"/>
        <v>530695.71</v>
      </c>
      <c r="H11" s="28">
        <f aca="true" t="shared" si="3" ref="H11:H66">F11-E11</f>
        <v>778795.71</v>
      </c>
      <c r="I11" s="43">
        <f aca="true" t="shared" si="4" ref="I11:I66">IF(E11=0,0,F11/E11*100)</f>
        <v>727.5549637389202</v>
      </c>
      <c r="J11" s="44">
        <f t="shared" si="1"/>
        <v>717128.6699999999</v>
      </c>
      <c r="K11" s="45">
        <f t="shared" si="2"/>
        <v>0</v>
      </c>
    </row>
    <row r="12" spans="1:11" ht="78" customHeight="1">
      <c r="A12" s="56" t="s">
        <v>49</v>
      </c>
      <c r="B12" s="64">
        <v>7500</v>
      </c>
      <c r="C12" s="28">
        <v>3387.93</v>
      </c>
      <c r="D12" s="64">
        <v>7500</v>
      </c>
      <c r="E12" s="28">
        <v>2600</v>
      </c>
      <c r="F12" s="28">
        <v>5043.58</v>
      </c>
      <c r="G12" s="28">
        <f t="shared" si="0"/>
        <v>-2456.42</v>
      </c>
      <c r="H12" s="28">
        <f t="shared" si="3"/>
        <v>2443.58</v>
      </c>
      <c r="I12" s="43">
        <f t="shared" si="4"/>
        <v>193.98384615384614</v>
      </c>
      <c r="J12" s="44">
        <f t="shared" si="1"/>
        <v>1655.65</v>
      </c>
      <c r="K12" s="45">
        <f t="shared" si="2"/>
        <v>0</v>
      </c>
    </row>
    <row r="13" spans="1:11" ht="68.25" customHeight="1">
      <c r="A13" s="20" t="s">
        <v>61</v>
      </c>
      <c r="B13" s="64">
        <v>120700</v>
      </c>
      <c r="C13" s="28">
        <v>33609.17</v>
      </c>
      <c r="D13" s="64">
        <v>120700</v>
      </c>
      <c r="E13" s="28">
        <v>40200</v>
      </c>
      <c r="F13" s="28">
        <v>78981.36</v>
      </c>
      <c r="G13" s="28">
        <f t="shared" si="0"/>
        <v>-41718.64</v>
      </c>
      <c r="H13" s="28">
        <f t="shared" si="3"/>
        <v>38781.36</v>
      </c>
      <c r="I13" s="43">
        <f t="shared" si="4"/>
        <v>196.4710447761194</v>
      </c>
      <c r="J13" s="44">
        <f t="shared" si="1"/>
        <v>45372.19</v>
      </c>
      <c r="K13" s="45">
        <f t="shared" si="2"/>
        <v>0</v>
      </c>
    </row>
    <row r="14" spans="1:11" ht="48" customHeight="1">
      <c r="A14" s="20" t="s">
        <v>35</v>
      </c>
      <c r="B14" s="64">
        <v>3229200</v>
      </c>
      <c r="C14" s="28">
        <v>774454.95</v>
      </c>
      <c r="D14" s="64">
        <v>3229200</v>
      </c>
      <c r="E14" s="28">
        <v>1076400</v>
      </c>
      <c r="F14" s="28">
        <v>787470.04</v>
      </c>
      <c r="G14" s="28">
        <f t="shared" si="0"/>
        <v>-2441729.96</v>
      </c>
      <c r="H14" s="28">
        <f t="shared" si="3"/>
        <v>-288929.95999999996</v>
      </c>
      <c r="I14" s="43">
        <f t="shared" si="4"/>
        <v>73.15775176514308</v>
      </c>
      <c r="J14" s="44">
        <f t="shared" si="1"/>
        <v>13015.090000000084</v>
      </c>
      <c r="K14" s="45">
        <f t="shared" si="2"/>
        <v>0</v>
      </c>
    </row>
    <row r="15" spans="1:11" ht="48" customHeight="1">
      <c r="A15" s="20" t="s">
        <v>36</v>
      </c>
      <c r="B15" s="64">
        <v>13084800</v>
      </c>
      <c r="C15" s="28">
        <v>3876153.13</v>
      </c>
      <c r="D15" s="64">
        <v>13084800</v>
      </c>
      <c r="E15" s="28">
        <v>4361600</v>
      </c>
      <c r="F15" s="28">
        <v>4257625.96</v>
      </c>
      <c r="G15" s="28">
        <f t="shared" si="0"/>
        <v>-8827174.04</v>
      </c>
      <c r="H15" s="28">
        <f t="shared" si="3"/>
        <v>-103974.04000000004</v>
      </c>
      <c r="I15" s="43">
        <f t="shared" si="4"/>
        <v>97.61614911958915</v>
      </c>
      <c r="J15" s="44">
        <f t="shared" si="1"/>
        <v>381472.8300000001</v>
      </c>
      <c r="K15" s="45">
        <f t="shared" si="2"/>
        <v>0</v>
      </c>
    </row>
    <row r="16" spans="1:11" ht="144" customHeight="1">
      <c r="A16" s="56" t="s">
        <v>79</v>
      </c>
      <c r="B16" s="65">
        <v>5800900</v>
      </c>
      <c r="C16" s="28">
        <v>1553657.92</v>
      </c>
      <c r="D16" s="65">
        <v>5800900</v>
      </c>
      <c r="E16" s="28">
        <v>1933600</v>
      </c>
      <c r="F16" s="28">
        <v>2044606.7</v>
      </c>
      <c r="G16" s="28">
        <f t="shared" si="0"/>
        <v>-3756293.3</v>
      </c>
      <c r="H16" s="28">
        <f t="shared" si="3"/>
        <v>111006.69999999995</v>
      </c>
      <c r="I16" s="43">
        <f t="shared" si="4"/>
        <v>105.74093400910218</v>
      </c>
      <c r="J16" s="44">
        <f t="shared" si="1"/>
        <v>490948.78</v>
      </c>
      <c r="K16" s="45">
        <f>D16-B16</f>
        <v>0</v>
      </c>
    </row>
    <row r="17" spans="1:11" ht="94.5" customHeight="1">
      <c r="A17" s="22" t="s">
        <v>80</v>
      </c>
      <c r="B17" s="65">
        <v>13838700</v>
      </c>
      <c r="C17" s="28">
        <v>3582329.96</v>
      </c>
      <c r="D17" s="65">
        <v>13838700</v>
      </c>
      <c r="E17" s="28">
        <v>4612900</v>
      </c>
      <c r="F17" s="28">
        <v>4282486.3</v>
      </c>
      <c r="G17" s="28">
        <f t="shared" si="0"/>
        <v>-9556213.7</v>
      </c>
      <c r="H17" s="28">
        <f t="shared" si="3"/>
        <v>-330413.7000000002</v>
      </c>
      <c r="I17" s="43">
        <f t="shared" si="4"/>
        <v>92.83718051551084</v>
      </c>
      <c r="J17" s="44">
        <f t="shared" si="1"/>
        <v>700156.3399999999</v>
      </c>
      <c r="K17" s="45">
        <f t="shared" si="2"/>
        <v>0</v>
      </c>
    </row>
    <row r="18" spans="1:11" ht="72" customHeight="1">
      <c r="A18" s="22" t="s">
        <v>72</v>
      </c>
      <c r="B18" s="65">
        <v>0</v>
      </c>
      <c r="C18" s="28">
        <v>0</v>
      </c>
      <c r="D18" s="65">
        <v>0</v>
      </c>
      <c r="E18" s="28">
        <v>0</v>
      </c>
      <c r="F18" s="28">
        <v>0</v>
      </c>
      <c r="G18" s="28">
        <f t="shared" si="0"/>
        <v>0</v>
      </c>
      <c r="H18" s="28">
        <f t="shared" si="3"/>
        <v>0</v>
      </c>
      <c r="I18" s="43">
        <f t="shared" si="4"/>
        <v>0</v>
      </c>
      <c r="J18" s="44">
        <f t="shared" si="1"/>
        <v>0</v>
      </c>
      <c r="K18" s="45">
        <f t="shared" si="2"/>
        <v>0</v>
      </c>
    </row>
    <row r="19" spans="1:11" ht="52.5" customHeight="1">
      <c r="A19" s="23" t="s">
        <v>28</v>
      </c>
      <c r="B19" s="65">
        <v>0</v>
      </c>
      <c r="C19" s="28">
        <v>0</v>
      </c>
      <c r="D19" s="65">
        <v>0</v>
      </c>
      <c r="E19" s="28">
        <v>0</v>
      </c>
      <c r="F19" s="28">
        <v>0</v>
      </c>
      <c r="G19" s="28">
        <f t="shared" si="0"/>
        <v>0</v>
      </c>
      <c r="H19" s="28">
        <f t="shared" si="3"/>
        <v>0</v>
      </c>
      <c r="I19" s="43">
        <f t="shared" si="4"/>
        <v>0</v>
      </c>
      <c r="J19" s="44">
        <f t="shared" si="1"/>
        <v>0</v>
      </c>
      <c r="K19" s="45">
        <f t="shared" si="2"/>
        <v>0</v>
      </c>
    </row>
    <row r="20" spans="1:11" ht="99" customHeight="1">
      <c r="A20" s="23" t="s">
        <v>64</v>
      </c>
      <c r="B20" s="65">
        <v>0</v>
      </c>
      <c r="C20" s="28">
        <v>1960</v>
      </c>
      <c r="D20" s="65">
        <v>0</v>
      </c>
      <c r="E20" s="28">
        <v>0</v>
      </c>
      <c r="F20" s="28">
        <v>0</v>
      </c>
      <c r="G20" s="28">
        <f t="shared" si="0"/>
        <v>0</v>
      </c>
      <c r="H20" s="28">
        <f t="shared" si="3"/>
        <v>0</v>
      </c>
      <c r="I20" s="43">
        <f t="shared" si="4"/>
        <v>0</v>
      </c>
      <c r="J20" s="44">
        <f t="shared" si="1"/>
        <v>-1960</v>
      </c>
      <c r="K20" s="45">
        <f t="shared" si="2"/>
        <v>0</v>
      </c>
    </row>
    <row r="21" spans="1:11" ht="28.5" customHeight="1">
      <c r="A21" s="17" t="s">
        <v>14</v>
      </c>
      <c r="B21" s="63">
        <v>1203100</v>
      </c>
      <c r="C21" s="28">
        <v>536265.14</v>
      </c>
      <c r="D21" s="63">
        <v>1203100</v>
      </c>
      <c r="E21" s="28">
        <v>401000</v>
      </c>
      <c r="F21" s="28">
        <v>1285085.79</v>
      </c>
      <c r="G21" s="28">
        <f t="shared" si="0"/>
        <v>81985.79000000004</v>
      </c>
      <c r="H21" s="28">
        <f t="shared" si="3"/>
        <v>884085.79</v>
      </c>
      <c r="I21" s="43">
        <f t="shared" si="4"/>
        <v>320.4702718204489</v>
      </c>
      <c r="J21" s="44">
        <f t="shared" si="1"/>
        <v>748820.65</v>
      </c>
      <c r="K21" s="45">
        <f t="shared" si="2"/>
        <v>0</v>
      </c>
    </row>
    <row r="22" spans="1:11" ht="120" customHeight="1">
      <c r="A22" s="15" t="s">
        <v>77</v>
      </c>
      <c r="B22" s="63">
        <v>0</v>
      </c>
      <c r="C22" s="28">
        <v>57800</v>
      </c>
      <c r="D22" s="63">
        <v>0</v>
      </c>
      <c r="E22" s="28">
        <v>0</v>
      </c>
      <c r="F22" s="28">
        <v>86125.57</v>
      </c>
      <c r="G22" s="28">
        <f t="shared" si="0"/>
        <v>86125.57</v>
      </c>
      <c r="H22" s="28">
        <f t="shared" si="3"/>
        <v>86125.57</v>
      </c>
      <c r="I22" s="43">
        <f t="shared" si="4"/>
        <v>0</v>
      </c>
      <c r="J22" s="44">
        <f t="shared" si="1"/>
        <v>28325.570000000007</v>
      </c>
      <c r="K22" s="45">
        <f t="shared" si="2"/>
        <v>0</v>
      </c>
    </row>
    <row r="23" spans="1:11" ht="69" customHeight="1">
      <c r="A23" s="15" t="s">
        <v>71</v>
      </c>
      <c r="B23" s="63">
        <v>0</v>
      </c>
      <c r="C23" s="28">
        <v>34</v>
      </c>
      <c r="D23" s="63">
        <v>0</v>
      </c>
      <c r="E23" s="28">
        <v>0</v>
      </c>
      <c r="F23" s="28">
        <v>0</v>
      </c>
      <c r="G23" s="28">
        <f t="shared" si="0"/>
        <v>0</v>
      </c>
      <c r="H23" s="28">
        <f t="shared" si="3"/>
        <v>0</v>
      </c>
      <c r="I23" s="43">
        <f t="shared" si="4"/>
        <v>0</v>
      </c>
      <c r="J23" s="44">
        <f t="shared" si="1"/>
        <v>-34</v>
      </c>
      <c r="K23" s="45">
        <f>D23-B23</f>
        <v>0</v>
      </c>
    </row>
    <row r="24" spans="1:11" ht="50.25" customHeight="1">
      <c r="A24" s="20" t="s">
        <v>19</v>
      </c>
      <c r="B24" s="65">
        <v>167100</v>
      </c>
      <c r="C24" s="28">
        <v>37685.26</v>
      </c>
      <c r="D24" s="65">
        <v>167100</v>
      </c>
      <c r="E24" s="28">
        <v>55700</v>
      </c>
      <c r="F24" s="28">
        <v>71901</v>
      </c>
      <c r="G24" s="28">
        <f t="shared" si="0"/>
        <v>-95199</v>
      </c>
      <c r="H24" s="28">
        <f t="shared" si="3"/>
        <v>16201</v>
      </c>
      <c r="I24" s="43">
        <f t="shared" si="4"/>
        <v>129.08617594254937</v>
      </c>
      <c r="J24" s="44">
        <f t="shared" si="1"/>
        <v>34215.74</v>
      </c>
      <c r="K24" s="45">
        <f t="shared" si="2"/>
        <v>0</v>
      </c>
    </row>
    <row r="25" spans="1:12" ht="27" customHeight="1">
      <c r="A25" s="15" t="s">
        <v>12</v>
      </c>
      <c r="B25" s="63">
        <v>4297100</v>
      </c>
      <c r="C25" s="28">
        <v>1339718.53</v>
      </c>
      <c r="D25" s="63">
        <v>4297100</v>
      </c>
      <c r="E25" s="28">
        <v>1432400</v>
      </c>
      <c r="F25" s="28">
        <v>1423079.67</v>
      </c>
      <c r="G25" s="28">
        <f t="shared" si="0"/>
        <v>-2874020.33</v>
      </c>
      <c r="H25" s="28">
        <f t="shared" si="3"/>
        <v>-9320.330000000075</v>
      </c>
      <c r="I25" s="43">
        <f t="shared" si="4"/>
        <v>99.34932072046914</v>
      </c>
      <c r="J25" s="44">
        <f t="shared" si="1"/>
        <v>83361.1399999999</v>
      </c>
      <c r="K25" s="45">
        <f t="shared" si="2"/>
        <v>0</v>
      </c>
      <c r="L25" s="5"/>
    </row>
    <row r="26" spans="1:11" ht="48" customHeight="1">
      <c r="A26" s="15" t="s">
        <v>20</v>
      </c>
      <c r="B26" s="66">
        <v>317300</v>
      </c>
      <c r="C26" s="28">
        <v>66278</v>
      </c>
      <c r="D26" s="66">
        <v>317300</v>
      </c>
      <c r="E26" s="28">
        <v>105800</v>
      </c>
      <c r="F26" s="28">
        <v>89328</v>
      </c>
      <c r="G26" s="28">
        <f t="shared" si="0"/>
        <v>-227972</v>
      </c>
      <c r="H26" s="28">
        <f t="shared" si="3"/>
        <v>-16472</v>
      </c>
      <c r="I26" s="43">
        <f t="shared" si="4"/>
        <v>84.43100189035917</v>
      </c>
      <c r="J26" s="44">
        <f t="shared" si="1"/>
        <v>23050</v>
      </c>
      <c r="K26" s="45">
        <f t="shared" si="2"/>
        <v>0</v>
      </c>
    </row>
    <row r="27" spans="1:11" ht="121.5" customHeight="1">
      <c r="A27" s="24" t="s">
        <v>74</v>
      </c>
      <c r="B27" s="66">
        <v>0</v>
      </c>
      <c r="C27" s="28">
        <v>0</v>
      </c>
      <c r="D27" s="66">
        <v>0</v>
      </c>
      <c r="E27" s="28">
        <v>0</v>
      </c>
      <c r="F27" s="28">
        <v>0</v>
      </c>
      <c r="G27" s="28">
        <f t="shared" si="0"/>
        <v>0</v>
      </c>
      <c r="H27" s="28">
        <f t="shared" si="3"/>
        <v>0</v>
      </c>
      <c r="I27" s="43">
        <f t="shared" si="4"/>
        <v>0</v>
      </c>
      <c r="J27" s="44">
        <f t="shared" si="1"/>
        <v>0</v>
      </c>
      <c r="K27" s="45">
        <f t="shared" si="2"/>
        <v>0</v>
      </c>
    </row>
    <row r="28" spans="1:13" ht="68.25" customHeight="1">
      <c r="A28" s="15" t="s">
        <v>55</v>
      </c>
      <c r="B28" s="63">
        <v>3183400</v>
      </c>
      <c r="C28" s="28">
        <v>2535105.75</v>
      </c>
      <c r="D28" s="63">
        <v>3183400</v>
      </c>
      <c r="E28" s="28">
        <v>1061100</v>
      </c>
      <c r="F28" s="28">
        <v>1605567.67</v>
      </c>
      <c r="G28" s="28">
        <f t="shared" si="0"/>
        <v>-1577832.33</v>
      </c>
      <c r="H28" s="28">
        <f t="shared" si="3"/>
        <v>544467.6699999999</v>
      </c>
      <c r="I28" s="43">
        <f t="shared" si="4"/>
        <v>151.31162661389124</v>
      </c>
      <c r="J28" s="44">
        <f t="shared" si="1"/>
        <v>-929538.0800000001</v>
      </c>
      <c r="K28" s="45">
        <f t="shared" si="2"/>
        <v>0</v>
      </c>
      <c r="L28" s="5"/>
      <c r="M28" s="5"/>
    </row>
    <row r="29" spans="1:13" ht="24.75" customHeight="1">
      <c r="A29" s="19" t="s">
        <v>11</v>
      </c>
      <c r="B29" s="64">
        <v>55700</v>
      </c>
      <c r="C29" s="28">
        <v>16664.53</v>
      </c>
      <c r="D29" s="64">
        <v>55700</v>
      </c>
      <c r="E29" s="28">
        <v>18600</v>
      </c>
      <c r="F29" s="28">
        <v>19213.77</v>
      </c>
      <c r="G29" s="28">
        <f t="shared" si="0"/>
        <v>-36486.229999999996</v>
      </c>
      <c r="H29" s="28">
        <f t="shared" si="3"/>
        <v>613.7700000000004</v>
      </c>
      <c r="I29" s="43">
        <f t="shared" si="4"/>
        <v>103.29983870967743</v>
      </c>
      <c r="J29" s="44">
        <f t="shared" si="1"/>
        <v>2549.2400000000016</v>
      </c>
      <c r="K29" s="45">
        <f t="shared" si="2"/>
        <v>0</v>
      </c>
      <c r="L29" s="5"/>
      <c r="M29" s="5"/>
    </row>
    <row r="30" spans="1:13" ht="1.5" customHeight="1" hidden="1">
      <c r="A30" s="20" t="s">
        <v>76</v>
      </c>
      <c r="B30" s="64"/>
      <c r="C30" s="28"/>
      <c r="D30" s="64"/>
      <c r="E30" s="28"/>
      <c r="F30" s="28"/>
      <c r="G30" s="28"/>
      <c r="H30" s="28">
        <f t="shared" si="3"/>
        <v>0</v>
      </c>
      <c r="I30" s="43">
        <f t="shared" si="4"/>
        <v>0</v>
      </c>
      <c r="J30" s="44">
        <f t="shared" si="1"/>
        <v>0</v>
      </c>
      <c r="K30" s="45"/>
      <c r="L30" s="5"/>
      <c r="M30" s="5"/>
    </row>
    <row r="31" spans="1:13" ht="24.75" customHeight="1">
      <c r="A31" s="17" t="s">
        <v>3</v>
      </c>
      <c r="B31" s="63">
        <v>3223200</v>
      </c>
      <c r="C31" s="28">
        <v>1909388.89</v>
      </c>
      <c r="D31" s="63">
        <v>3223200</v>
      </c>
      <c r="E31" s="28">
        <v>1074400</v>
      </c>
      <c r="F31" s="28">
        <v>1546551.15</v>
      </c>
      <c r="G31" s="28">
        <f t="shared" si="0"/>
        <v>-1676648.85</v>
      </c>
      <c r="H31" s="28">
        <f t="shared" si="3"/>
        <v>472151.1499999999</v>
      </c>
      <c r="I31" s="43">
        <f t="shared" si="4"/>
        <v>143.94556496649292</v>
      </c>
      <c r="J31" s="44">
        <f t="shared" si="1"/>
        <v>-362837.74</v>
      </c>
      <c r="K31" s="45">
        <f t="shared" si="2"/>
        <v>0</v>
      </c>
      <c r="L31" s="5"/>
      <c r="M31" s="5"/>
    </row>
    <row r="32" spans="1:13" ht="95.25" customHeight="1">
      <c r="A32" s="15" t="s">
        <v>73</v>
      </c>
      <c r="B32" s="63">
        <v>0</v>
      </c>
      <c r="C32" s="28">
        <v>905833.98</v>
      </c>
      <c r="D32" s="63">
        <v>0</v>
      </c>
      <c r="E32" s="28">
        <v>0</v>
      </c>
      <c r="F32" s="28">
        <v>157651.26</v>
      </c>
      <c r="G32" s="28">
        <f t="shared" si="0"/>
        <v>157651.26</v>
      </c>
      <c r="H32" s="28">
        <f t="shared" si="3"/>
        <v>157651.26</v>
      </c>
      <c r="I32" s="43">
        <f t="shared" si="4"/>
        <v>0</v>
      </c>
      <c r="J32" s="44">
        <f t="shared" si="1"/>
        <v>-748182.72</v>
      </c>
      <c r="K32" s="45">
        <f t="shared" si="2"/>
        <v>0</v>
      </c>
      <c r="L32" s="5"/>
      <c r="M32" s="5"/>
    </row>
    <row r="33" spans="1:13" ht="0.75" customHeight="1" hidden="1">
      <c r="A33" s="17" t="s">
        <v>4</v>
      </c>
      <c r="B33" s="63">
        <v>0</v>
      </c>
      <c r="C33" s="28">
        <v>0</v>
      </c>
      <c r="D33" s="57">
        <v>0</v>
      </c>
      <c r="E33" s="57"/>
      <c r="F33" s="57">
        <v>0</v>
      </c>
      <c r="G33" s="28">
        <f t="shared" si="0"/>
        <v>0</v>
      </c>
      <c r="H33" s="28">
        <f t="shared" si="3"/>
        <v>0</v>
      </c>
      <c r="I33" s="43">
        <f t="shared" si="4"/>
        <v>0</v>
      </c>
      <c r="J33" s="44">
        <f t="shared" si="1"/>
        <v>0</v>
      </c>
      <c r="K33" s="45">
        <f t="shared" si="2"/>
        <v>0</v>
      </c>
      <c r="L33" s="5"/>
      <c r="M33" s="5"/>
    </row>
    <row r="34" spans="1:13" ht="29.25" customHeight="1">
      <c r="A34" s="11" t="s">
        <v>16</v>
      </c>
      <c r="B34" s="67">
        <f>B35+B39+B40+B41</f>
        <v>127979800</v>
      </c>
      <c r="C34" s="67">
        <f>C35+C39+C40+C41</f>
        <v>60561080.82</v>
      </c>
      <c r="D34" s="67">
        <f>D35+D39+D40+D41</f>
        <v>127979800</v>
      </c>
      <c r="E34" s="67">
        <f>E35+E39+E40+E41</f>
        <v>42659900</v>
      </c>
      <c r="F34" s="67">
        <f>F35+F39+F40+F41</f>
        <v>65747818.349999994</v>
      </c>
      <c r="G34" s="29">
        <f t="shared" si="0"/>
        <v>-62231981.650000006</v>
      </c>
      <c r="H34" s="29">
        <f t="shared" si="3"/>
        <v>23087918.349999994</v>
      </c>
      <c r="I34" s="46">
        <f t="shared" si="4"/>
        <v>154.12089186800716</v>
      </c>
      <c r="J34" s="47">
        <f t="shared" si="1"/>
        <v>5186737.529999994</v>
      </c>
      <c r="K34" s="48">
        <f t="shared" si="2"/>
        <v>0</v>
      </c>
      <c r="L34" s="5"/>
      <c r="M34" s="5"/>
    </row>
    <row r="35" spans="1:13" ht="29.25" customHeight="1">
      <c r="A35" s="19" t="s">
        <v>25</v>
      </c>
      <c r="B35" s="64">
        <f>B36+B37+B38</f>
        <v>64112800</v>
      </c>
      <c r="C35" s="28">
        <f>C36+C37+C38</f>
        <v>40805106.92</v>
      </c>
      <c r="D35" s="28">
        <f>D36+D37+D38</f>
        <v>64112800</v>
      </c>
      <c r="E35" s="28">
        <f>E36+E37+E38</f>
        <v>21370800</v>
      </c>
      <c r="F35" s="28">
        <f>F36+F37+F38</f>
        <v>33100615.93</v>
      </c>
      <c r="G35" s="28">
        <f t="shared" si="0"/>
        <v>-31012184.07</v>
      </c>
      <c r="H35" s="28">
        <f t="shared" si="3"/>
        <v>11729815.93</v>
      </c>
      <c r="I35" s="43">
        <f t="shared" si="4"/>
        <v>154.88711667321766</v>
      </c>
      <c r="J35" s="49">
        <f t="shared" si="1"/>
        <v>-7704490.990000002</v>
      </c>
      <c r="K35" s="45">
        <f t="shared" si="2"/>
        <v>0</v>
      </c>
      <c r="L35" s="5"/>
      <c r="M35" s="5"/>
    </row>
    <row r="36" spans="1:13" ht="48" customHeight="1">
      <c r="A36" s="20" t="s">
        <v>24</v>
      </c>
      <c r="B36" s="65">
        <v>9642400</v>
      </c>
      <c r="C36" s="28">
        <v>4335606.41</v>
      </c>
      <c r="D36" s="65">
        <v>9642400</v>
      </c>
      <c r="E36" s="28">
        <v>3214100</v>
      </c>
      <c r="F36" s="28">
        <v>3161964.06</v>
      </c>
      <c r="G36" s="28">
        <f t="shared" si="0"/>
        <v>-6480435.9399999995</v>
      </c>
      <c r="H36" s="28">
        <f t="shared" si="3"/>
        <v>-52135.939999999944</v>
      </c>
      <c r="I36" s="43">
        <f t="shared" si="4"/>
        <v>98.37789925640148</v>
      </c>
      <c r="J36" s="49">
        <f t="shared" si="1"/>
        <v>-1173642.35</v>
      </c>
      <c r="K36" s="45">
        <f t="shared" si="2"/>
        <v>0</v>
      </c>
      <c r="L36" s="5"/>
      <c r="M36" s="5"/>
    </row>
    <row r="37" spans="1:13" ht="25.5" customHeight="1">
      <c r="A37" s="21" t="s">
        <v>13</v>
      </c>
      <c r="B37" s="64">
        <v>54420400</v>
      </c>
      <c r="C37" s="28">
        <v>36463250.51</v>
      </c>
      <c r="D37" s="64">
        <v>54420400</v>
      </c>
      <c r="E37" s="28">
        <v>18140100</v>
      </c>
      <c r="F37" s="28">
        <v>29893480.73</v>
      </c>
      <c r="G37" s="28">
        <f t="shared" si="0"/>
        <v>-24526919.27</v>
      </c>
      <c r="H37" s="28">
        <f t="shared" si="3"/>
        <v>11753380.73</v>
      </c>
      <c r="I37" s="43">
        <f t="shared" si="4"/>
        <v>164.79225985523783</v>
      </c>
      <c r="J37" s="49">
        <f t="shared" si="1"/>
        <v>-6569769.7799999975</v>
      </c>
      <c r="K37" s="45">
        <f t="shared" si="2"/>
        <v>0</v>
      </c>
      <c r="L37" s="5"/>
      <c r="M37" s="5"/>
    </row>
    <row r="38" spans="1:13" ht="25.5" customHeight="1">
      <c r="A38" s="21" t="s">
        <v>22</v>
      </c>
      <c r="B38" s="64">
        <v>50000</v>
      </c>
      <c r="C38" s="28">
        <v>6250</v>
      </c>
      <c r="D38" s="64">
        <v>50000</v>
      </c>
      <c r="E38" s="28">
        <v>16600</v>
      </c>
      <c r="F38" s="28">
        <v>45171.14</v>
      </c>
      <c r="G38" s="28">
        <f t="shared" si="0"/>
        <v>-4828.860000000001</v>
      </c>
      <c r="H38" s="28">
        <f t="shared" si="3"/>
        <v>28571.14</v>
      </c>
      <c r="I38" s="43">
        <f t="shared" si="4"/>
        <v>272.1153012048193</v>
      </c>
      <c r="J38" s="49">
        <f t="shared" si="1"/>
        <v>38921.14</v>
      </c>
      <c r="K38" s="45">
        <f t="shared" si="2"/>
        <v>0</v>
      </c>
      <c r="L38" s="5"/>
      <c r="M38" s="5"/>
    </row>
    <row r="39" spans="1:13" ht="25.5" customHeight="1">
      <c r="A39" s="19" t="s">
        <v>66</v>
      </c>
      <c r="B39" s="64">
        <v>88600</v>
      </c>
      <c r="C39" s="28">
        <v>0</v>
      </c>
      <c r="D39" s="64">
        <v>88600</v>
      </c>
      <c r="E39" s="28">
        <v>29600</v>
      </c>
      <c r="F39" s="28">
        <v>0</v>
      </c>
      <c r="G39" s="28">
        <f t="shared" si="0"/>
        <v>-88600</v>
      </c>
      <c r="H39" s="28">
        <f t="shared" si="3"/>
        <v>-29600</v>
      </c>
      <c r="I39" s="43">
        <f t="shared" si="4"/>
        <v>0</v>
      </c>
      <c r="J39" s="49">
        <f t="shared" si="1"/>
        <v>0</v>
      </c>
      <c r="K39" s="45">
        <f t="shared" si="2"/>
        <v>0</v>
      </c>
      <c r="L39" s="5"/>
      <c r="M39" s="5"/>
    </row>
    <row r="40" spans="1:11" ht="25.5" customHeight="1">
      <c r="A40" s="19" t="s">
        <v>26</v>
      </c>
      <c r="B40" s="64">
        <v>162400</v>
      </c>
      <c r="C40" s="28">
        <v>46104.5</v>
      </c>
      <c r="D40" s="64">
        <v>162400</v>
      </c>
      <c r="E40" s="28">
        <v>54200</v>
      </c>
      <c r="F40" s="28">
        <v>33535.97</v>
      </c>
      <c r="G40" s="28">
        <f t="shared" si="0"/>
        <v>-128864.03</v>
      </c>
      <c r="H40" s="28">
        <f t="shared" si="3"/>
        <v>-20664.03</v>
      </c>
      <c r="I40" s="43">
        <f t="shared" si="4"/>
        <v>61.874483394833945</v>
      </c>
      <c r="J40" s="49">
        <f t="shared" si="1"/>
        <v>-12568.529999999999</v>
      </c>
      <c r="K40" s="45">
        <f t="shared" si="2"/>
        <v>0</v>
      </c>
    </row>
    <row r="41" spans="1:11" ht="25.5" customHeight="1">
      <c r="A41" s="17" t="s">
        <v>27</v>
      </c>
      <c r="B41" s="63">
        <v>63616000</v>
      </c>
      <c r="C41" s="28">
        <v>19709869.4</v>
      </c>
      <c r="D41" s="63">
        <v>63616000</v>
      </c>
      <c r="E41" s="28">
        <v>21205300</v>
      </c>
      <c r="F41" s="28">
        <v>32613666.45</v>
      </c>
      <c r="G41" s="28">
        <f t="shared" si="0"/>
        <v>-31002333.55</v>
      </c>
      <c r="H41" s="28">
        <f t="shared" si="3"/>
        <v>11408366.45</v>
      </c>
      <c r="I41" s="43">
        <f t="shared" si="4"/>
        <v>153.79959939260468</v>
      </c>
      <c r="J41" s="49">
        <f t="shared" si="1"/>
        <v>12903797.05</v>
      </c>
      <c r="K41" s="45">
        <f t="shared" si="2"/>
        <v>0</v>
      </c>
    </row>
    <row r="42" spans="1:11" ht="30" customHeight="1">
      <c r="A42" s="11" t="s">
        <v>69</v>
      </c>
      <c r="B42" s="67">
        <f>B10+B11+B12+B13+B14+B15+B16+B17+B18+B19+B20+B21+B22+B23+B24+B25+B26+B27+B28+B29+B30+B31+B32+B34</f>
        <v>532952800</v>
      </c>
      <c r="C42" s="67">
        <f>C10+C11+C12+C13+C14+C15+C16+C17+C18+C19+C20+C21+C22+C23+C24+C25+C26+C27+C28+C29+C30+C31+C32+C33+C34</f>
        <v>230137410.17999992</v>
      </c>
      <c r="D42" s="67">
        <f>D10+D11+D12+D13+D14+D15+D16+D17+D18+D19+D20+D21+D22+D23+D24+D25+D26+D27+D28+D29+D30+D31+D32+D33+D34</f>
        <v>532952800</v>
      </c>
      <c r="E42" s="67">
        <f>E10+E11+E12+E13+E14+E15+E16+E17+E18+E19+E20+E21+E22+E23+E24+E25+E26+E27+E28+E29+E30+E31+E32+E33+E34</f>
        <v>177650900</v>
      </c>
      <c r="F42" s="67">
        <f>F10+F11+F12+F13+F14+F15+F16+F17+F18+F19+F20+F21+F22+F23+F24+F25+F26+F27+F28+F29+F30+F31+F32+F33+F34</f>
        <v>197978192.32999998</v>
      </c>
      <c r="G42" s="29">
        <f t="shared" si="0"/>
        <v>-334974607.67</v>
      </c>
      <c r="H42" s="29">
        <f t="shared" si="3"/>
        <v>20327292.329999983</v>
      </c>
      <c r="I42" s="46">
        <f t="shared" si="4"/>
        <v>111.44226813936771</v>
      </c>
      <c r="J42" s="47">
        <f t="shared" si="1"/>
        <v>-32159217.849999934</v>
      </c>
      <c r="K42" s="48">
        <f t="shared" si="2"/>
        <v>0</v>
      </c>
    </row>
    <row r="43" spans="1:11" ht="28.5" customHeight="1">
      <c r="A43" s="16" t="s">
        <v>53</v>
      </c>
      <c r="B43" s="67">
        <f aca="true" t="shared" si="5" ref="B43:G43">B44+B50+B51+B45</f>
        <v>129273300</v>
      </c>
      <c r="C43" s="67">
        <f t="shared" si="5"/>
        <v>35197165.28</v>
      </c>
      <c r="D43" s="67">
        <f>D44+D50+D51+D45</f>
        <v>166799200</v>
      </c>
      <c r="E43" s="67">
        <f t="shared" si="5"/>
        <v>47434100</v>
      </c>
      <c r="F43" s="67">
        <f t="shared" si="5"/>
        <v>47362100</v>
      </c>
      <c r="G43" s="67">
        <f t="shared" si="5"/>
        <v>-81911200</v>
      </c>
      <c r="H43" s="29">
        <f t="shared" si="3"/>
        <v>-72000</v>
      </c>
      <c r="I43" s="46">
        <f t="shared" si="4"/>
        <v>99.84821046462355</v>
      </c>
      <c r="J43" s="47">
        <f t="shared" si="1"/>
        <v>12164934.719999999</v>
      </c>
      <c r="K43" s="48">
        <f t="shared" si="2"/>
        <v>37525900</v>
      </c>
    </row>
    <row r="44" spans="1:11" ht="117.75" customHeight="1">
      <c r="A44" s="15" t="s">
        <v>87</v>
      </c>
      <c r="B44" s="63">
        <v>0</v>
      </c>
      <c r="C44" s="28">
        <v>0</v>
      </c>
      <c r="D44" s="28">
        <v>34957900</v>
      </c>
      <c r="E44" s="28">
        <v>6249400</v>
      </c>
      <c r="F44" s="28">
        <v>6249400</v>
      </c>
      <c r="G44" s="28">
        <f aca="true" t="shared" si="6" ref="G44:G52">F44-B44</f>
        <v>6249400</v>
      </c>
      <c r="H44" s="28">
        <f t="shared" si="3"/>
        <v>0</v>
      </c>
      <c r="I44" s="43">
        <f t="shared" si="4"/>
        <v>100</v>
      </c>
      <c r="J44" s="49">
        <f t="shared" si="1"/>
        <v>6249400</v>
      </c>
      <c r="K44" s="45">
        <f t="shared" si="2"/>
        <v>34957900</v>
      </c>
    </row>
    <row r="45" spans="1:11" ht="25.5" customHeight="1">
      <c r="A45" s="17" t="s">
        <v>59</v>
      </c>
      <c r="B45" s="63">
        <f>B46+B47+B48+B49</f>
        <v>129273300</v>
      </c>
      <c r="C45" s="63">
        <f>C46+C47+C48+C49</f>
        <v>34230200</v>
      </c>
      <c r="D45" s="63">
        <f>D46+D47+D48+D49</f>
        <v>129273300</v>
      </c>
      <c r="E45" s="63">
        <f>E46+E47+E48+E49</f>
        <v>40201000</v>
      </c>
      <c r="F45" s="63">
        <f>F46+F47+F48+F49</f>
        <v>40201000</v>
      </c>
      <c r="G45" s="28">
        <f t="shared" si="6"/>
        <v>-89072300</v>
      </c>
      <c r="H45" s="28">
        <f t="shared" si="3"/>
        <v>0</v>
      </c>
      <c r="I45" s="43">
        <f t="shared" si="4"/>
        <v>100</v>
      </c>
      <c r="J45" s="49">
        <f t="shared" si="1"/>
        <v>5970800</v>
      </c>
      <c r="K45" s="45">
        <f t="shared" si="2"/>
        <v>0</v>
      </c>
    </row>
    <row r="46" spans="1:11" ht="51" customHeight="1" hidden="1">
      <c r="A46" s="15" t="s">
        <v>63</v>
      </c>
      <c r="B46" s="63">
        <v>0</v>
      </c>
      <c r="C46" s="63">
        <v>0</v>
      </c>
      <c r="D46" s="63">
        <v>0</v>
      </c>
      <c r="E46" s="63"/>
      <c r="F46" s="63">
        <v>0</v>
      </c>
      <c r="G46" s="28">
        <f t="shared" si="6"/>
        <v>0</v>
      </c>
      <c r="H46" s="28">
        <f t="shared" si="3"/>
        <v>0</v>
      </c>
      <c r="I46" s="43">
        <f t="shared" si="4"/>
        <v>0</v>
      </c>
      <c r="J46" s="49">
        <f t="shared" si="1"/>
        <v>0</v>
      </c>
      <c r="K46" s="45">
        <f t="shared" si="2"/>
        <v>0</v>
      </c>
    </row>
    <row r="47" spans="1:11" ht="26.25" customHeight="1" hidden="1">
      <c r="A47" s="17" t="s">
        <v>62</v>
      </c>
      <c r="B47" s="63">
        <v>0</v>
      </c>
      <c r="C47" s="63">
        <v>0</v>
      </c>
      <c r="D47" s="63">
        <v>0</v>
      </c>
      <c r="E47" s="63"/>
      <c r="F47" s="63">
        <v>0</v>
      </c>
      <c r="G47" s="28">
        <f t="shared" si="6"/>
        <v>0</v>
      </c>
      <c r="H47" s="28">
        <f t="shared" si="3"/>
        <v>0</v>
      </c>
      <c r="I47" s="43">
        <f t="shared" si="4"/>
        <v>0</v>
      </c>
      <c r="J47" s="49">
        <f t="shared" si="1"/>
        <v>0</v>
      </c>
      <c r="K47" s="45">
        <f t="shared" si="2"/>
        <v>0</v>
      </c>
    </row>
    <row r="48" spans="1:11" ht="29.25" customHeight="1">
      <c r="A48" s="18" t="s">
        <v>51</v>
      </c>
      <c r="B48" s="68">
        <v>129273300</v>
      </c>
      <c r="C48" s="28">
        <v>34230200</v>
      </c>
      <c r="D48" s="68">
        <v>129273300</v>
      </c>
      <c r="E48" s="68">
        <v>40201000</v>
      </c>
      <c r="F48" s="28">
        <v>40201000</v>
      </c>
      <c r="G48" s="28">
        <f t="shared" si="6"/>
        <v>-89072300</v>
      </c>
      <c r="H48" s="28">
        <f t="shared" si="3"/>
        <v>0</v>
      </c>
      <c r="I48" s="43">
        <f t="shared" si="4"/>
        <v>100</v>
      </c>
      <c r="J48" s="49">
        <f t="shared" si="1"/>
        <v>5970800</v>
      </c>
      <c r="K48" s="45">
        <f t="shared" si="2"/>
        <v>0</v>
      </c>
    </row>
    <row r="49" spans="1:11" ht="26.25" customHeight="1" hidden="1">
      <c r="A49" s="15" t="s">
        <v>52</v>
      </c>
      <c r="B49" s="66">
        <v>0</v>
      </c>
      <c r="C49" s="28">
        <v>0</v>
      </c>
      <c r="D49" s="66">
        <v>0</v>
      </c>
      <c r="E49" s="66"/>
      <c r="F49" s="28">
        <v>0</v>
      </c>
      <c r="G49" s="28">
        <f t="shared" si="6"/>
        <v>0</v>
      </c>
      <c r="H49" s="28">
        <f t="shared" si="3"/>
        <v>0</v>
      </c>
      <c r="I49" s="43">
        <f t="shared" si="4"/>
        <v>0</v>
      </c>
      <c r="J49" s="49">
        <f t="shared" si="1"/>
        <v>0</v>
      </c>
      <c r="K49" s="45">
        <f t="shared" si="2"/>
        <v>0</v>
      </c>
    </row>
    <row r="50" spans="1:11" ht="30" customHeight="1">
      <c r="A50" s="15" t="s">
        <v>60</v>
      </c>
      <c r="B50" s="66">
        <v>0</v>
      </c>
      <c r="C50" s="63">
        <v>0</v>
      </c>
      <c r="D50" s="66">
        <v>0</v>
      </c>
      <c r="E50" s="66">
        <v>0</v>
      </c>
      <c r="F50" s="63">
        <v>0</v>
      </c>
      <c r="G50" s="28">
        <f t="shared" si="6"/>
        <v>0</v>
      </c>
      <c r="H50" s="28">
        <f t="shared" si="3"/>
        <v>0</v>
      </c>
      <c r="I50" s="43">
        <f t="shared" si="4"/>
        <v>0</v>
      </c>
      <c r="J50" s="49">
        <f t="shared" si="1"/>
        <v>0</v>
      </c>
      <c r="K50" s="45">
        <f t="shared" si="2"/>
        <v>0</v>
      </c>
    </row>
    <row r="51" spans="1:11" ht="45" customHeight="1">
      <c r="A51" s="15" t="s">
        <v>58</v>
      </c>
      <c r="B51" s="66">
        <v>0</v>
      </c>
      <c r="C51" s="63">
        <v>966965.28</v>
      </c>
      <c r="D51" s="63">
        <v>2568000</v>
      </c>
      <c r="E51" s="63">
        <v>983700</v>
      </c>
      <c r="F51" s="63">
        <v>911700</v>
      </c>
      <c r="G51" s="28">
        <f t="shared" si="6"/>
        <v>911700</v>
      </c>
      <c r="H51" s="28">
        <f t="shared" si="3"/>
        <v>-72000</v>
      </c>
      <c r="I51" s="43">
        <f t="shared" si="4"/>
        <v>92.68069533394328</v>
      </c>
      <c r="J51" s="49">
        <f t="shared" si="1"/>
        <v>-55265.28000000003</v>
      </c>
      <c r="K51" s="45">
        <f t="shared" si="2"/>
        <v>2568000</v>
      </c>
    </row>
    <row r="52" spans="1:11" ht="33.75" customHeight="1">
      <c r="A52" s="11" t="s">
        <v>68</v>
      </c>
      <c r="B52" s="67">
        <f>B42+B43</f>
        <v>662226100</v>
      </c>
      <c r="C52" s="67">
        <f>C42+C43</f>
        <v>265334575.45999992</v>
      </c>
      <c r="D52" s="67">
        <f>D42+D43</f>
        <v>699752000</v>
      </c>
      <c r="E52" s="67">
        <f>E42+E43</f>
        <v>225085000</v>
      </c>
      <c r="F52" s="67">
        <f>F42+F43</f>
        <v>245340292.32999998</v>
      </c>
      <c r="G52" s="29">
        <f t="shared" si="6"/>
        <v>-416885807.67</v>
      </c>
      <c r="H52" s="29">
        <f t="shared" si="3"/>
        <v>20255292.329999983</v>
      </c>
      <c r="I52" s="46">
        <f t="shared" si="4"/>
        <v>108.99895254237289</v>
      </c>
      <c r="J52" s="47">
        <f t="shared" si="1"/>
        <v>-19994283.129999936</v>
      </c>
      <c r="K52" s="48">
        <f t="shared" si="2"/>
        <v>37525900</v>
      </c>
    </row>
    <row r="53" spans="1:11" ht="22.5" customHeight="1">
      <c r="A53" s="11" t="s">
        <v>32</v>
      </c>
      <c r="B53" s="67"/>
      <c r="C53" s="29"/>
      <c r="D53" s="29"/>
      <c r="E53" s="29"/>
      <c r="F53" s="28"/>
      <c r="G53" s="28"/>
      <c r="H53" s="28"/>
      <c r="I53" s="43"/>
      <c r="J53" s="49"/>
      <c r="K53" s="45"/>
    </row>
    <row r="54" spans="1:11" ht="25.5" customHeight="1">
      <c r="A54" s="15" t="s">
        <v>44</v>
      </c>
      <c r="B54" s="66">
        <v>17674480</v>
      </c>
      <c r="C54" s="28">
        <v>20066217.15</v>
      </c>
      <c r="D54" s="66">
        <v>17674480</v>
      </c>
      <c r="E54" s="28">
        <v>5891493.33</v>
      </c>
      <c r="F54" s="28">
        <v>9521188.52</v>
      </c>
      <c r="G54" s="28">
        <f aca="true" t="shared" si="7" ref="G54:G65">F54-B54</f>
        <v>-8153291.48</v>
      </c>
      <c r="H54" s="28">
        <f t="shared" si="3"/>
        <v>3629695.1899999995</v>
      </c>
      <c r="I54" s="43">
        <f t="shared" si="4"/>
        <v>161.60908595987496</v>
      </c>
      <c r="J54" s="49">
        <f aca="true" t="shared" si="8" ref="J54:J65">F54-C54</f>
        <v>-10545028.629999999</v>
      </c>
      <c r="K54" s="45">
        <f aca="true" t="shared" si="9" ref="K54:K66">D54-B54</f>
        <v>0</v>
      </c>
    </row>
    <row r="55" spans="1:11" ht="22.5" customHeight="1" hidden="1">
      <c r="A55" s="15" t="s">
        <v>78</v>
      </c>
      <c r="B55" s="66"/>
      <c r="C55" s="28"/>
      <c r="D55" s="66"/>
      <c r="E55" s="28"/>
      <c r="F55" s="28"/>
      <c r="G55" s="28">
        <f t="shared" si="7"/>
        <v>0</v>
      </c>
      <c r="H55" s="28">
        <f t="shared" si="3"/>
        <v>0</v>
      </c>
      <c r="I55" s="43">
        <f t="shared" si="4"/>
        <v>0</v>
      </c>
      <c r="J55" s="49">
        <f t="shared" si="8"/>
        <v>0</v>
      </c>
      <c r="K55" s="45"/>
    </row>
    <row r="56" spans="1:11" ht="45.75" customHeight="1">
      <c r="A56" s="15" t="s">
        <v>33</v>
      </c>
      <c r="B56" s="66">
        <v>785600</v>
      </c>
      <c r="C56" s="28">
        <v>158001.16</v>
      </c>
      <c r="D56" s="66">
        <v>785600</v>
      </c>
      <c r="E56" s="28">
        <v>261800</v>
      </c>
      <c r="F56" s="28">
        <v>2029.96</v>
      </c>
      <c r="G56" s="28">
        <f t="shared" si="7"/>
        <v>-783570.04</v>
      </c>
      <c r="H56" s="28">
        <f t="shared" si="3"/>
        <v>-259770.04</v>
      </c>
      <c r="I56" s="43">
        <f t="shared" si="4"/>
        <v>0.7753857906799083</v>
      </c>
      <c r="J56" s="49">
        <f t="shared" si="8"/>
        <v>-155971.2</v>
      </c>
      <c r="K56" s="45">
        <f t="shared" si="9"/>
        <v>0</v>
      </c>
    </row>
    <row r="57" spans="1:11" ht="17.25" customHeight="1" hidden="1">
      <c r="A57" s="15" t="s">
        <v>45</v>
      </c>
      <c r="B57" s="66">
        <v>0</v>
      </c>
      <c r="C57" s="28">
        <v>0</v>
      </c>
      <c r="D57" s="28">
        <v>0</v>
      </c>
      <c r="E57" s="28"/>
      <c r="F57" s="28">
        <v>0</v>
      </c>
      <c r="G57" s="28">
        <f t="shared" si="7"/>
        <v>0</v>
      </c>
      <c r="H57" s="28">
        <f t="shared" si="3"/>
        <v>0</v>
      </c>
      <c r="I57" s="43">
        <f t="shared" si="4"/>
        <v>0</v>
      </c>
      <c r="J57" s="49">
        <f t="shared" si="8"/>
        <v>0</v>
      </c>
      <c r="K57" s="45">
        <f t="shared" si="9"/>
        <v>0</v>
      </c>
    </row>
    <row r="58" spans="1:11" ht="20.25" customHeight="1" hidden="1">
      <c r="A58" s="15" t="s">
        <v>34</v>
      </c>
      <c r="B58" s="66">
        <v>0</v>
      </c>
      <c r="C58" s="28">
        <v>0</v>
      </c>
      <c r="D58" s="28">
        <v>0</v>
      </c>
      <c r="E58" s="28"/>
      <c r="F58" s="28">
        <v>0</v>
      </c>
      <c r="G58" s="28">
        <f t="shared" si="7"/>
        <v>0</v>
      </c>
      <c r="H58" s="28">
        <f t="shared" si="3"/>
        <v>0</v>
      </c>
      <c r="I58" s="43">
        <f t="shared" si="4"/>
        <v>0</v>
      </c>
      <c r="J58" s="49">
        <f t="shared" si="8"/>
        <v>0</v>
      </c>
      <c r="K58" s="45">
        <f t="shared" si="9"/>
        <v>0</v>
      </c>
    </row>
    <row r="59" spans="1:11" ht="27.75" customHeight="1">
      <c r="A59" s="16" t="s">
        <v>15</v>
      </c>
      <c r="B59" s="67">
        <f>B60+B61</f>
        <v>2600000</v>
      </c>
      <c r="C59" s="67">
        <f>C60+C61</f>
        <v>1603286.1</v>
      </c>
      <c r="D59" s="67">
        <f>D60+D61</f>
        <v>2600000</v>
      </c>
      <c r="E59" s="67">
        <f>E60+E61</f>
        <v>866600</v>
      </c>
      <c r="F59" s="67">
        <f>F60+F61</f>
        <v>1707789.27</v>
      </c>
      <c r="G59" s="29">
        <f t="shared" si="7"/>
        <v>-892210.73</v>
      </c>
      <c r="H59" s="29">
        <f t="shared" si="3"/>
        <v>841189.27</v>
      </c>
      <c r="I59" s="46">
        <f t="shared" si="4"/>
        <v>197.06776713593354</v>
      </c>
      <c r="J59" s="47">
        <f t="shared" si="8"/>
        <v>104503.16999999993</v>
      </c>
      <c r="K59" s="48">
        <f t="shared" si="9"/>
        <v>0</v>
      </c>
    </row>
    <row r="60" spans="1:11" ht="26.25" customHeight="1">
      <c r="A60" s="17" t="s">
        <v>47</v>
      </c>
      <c r="B60" s="63">
        <v>900000</v>
      </c>
      <c r="C60" s="28">
        <v>0</v>
      </c>
      <c r="D60" s="28">
        <v>900000</v>
      </c>
      <c r="E60" s="28">
        <v>300000</v>
      </c>
      <c r="F60" s="28">
        <v>1500416.66</v>
      </c>
      <c r="G60" s="28">
        <f t="shared" si="7"/>
        <v>600416.6599999999</v>
      </c>
      <c r="H60" s="28">
        <f t="shared" si="3"/>
        <v>1200416.66</v>
      </c>
      <c r="I60" s="43">
        <f>IF(E60=0,0,F60/E60*100)</f>
        <v>500.1388866666667</v>
      </c>
      <c r="J60" s="49">
        <f t="shared" si="8"/>
        <v>1500416.66</v>
      </c>
      <c r="K60" s="45">
        <f t="shared" si="9"/>
        <v>0</v>
      </c>
    </row>
    <row r="61" spans="1:11" ht="26.25" customHeight="1">
      <c r="A61" s="17" t="s">
        <v>46</v>
      </c>
      <c r="B61" s="63">
        <v>1700000</v>
      </c>
      <c r="C61" s="28">
        <v>1603286.1</v>
      </c>
      <c r="D61" s="28">
        <v>1700000</v>
      </c>
      <c r="E61" s="28">
        <v>566600</v>
      </c>
      <c r="F61" s="28">
        <v>207372.61</v>
      </c>
      <c r="G61" s="28">
        <f t="shared" si="7"/>
        <v>-1492627.3900000001</v>
      </c>
      <c r="H61" s="28">
        <f t="shared" si="3"/>
        <v>-359227.39</v>
      </c>
      <c r="I61" s="43">
        <f t="shared" si="4"/>
        <v>36.59947229085774</v>
      </c>
      <c r="J61" s="49">
        <f t="shared" si="8"/>
        <v>-1395913.4900000002</v>
      </c>
      <c r="K61" s="45">
        <f t="shared" si="9"/>
        <v>0</v>
      </c>
    </row>
    <row r="62" spans="1:11" ht="18.75" customHeight="1" hidden="1">
      <c r="A62" s="17" t="s">
        <v>48</v>
      </c>
      <c r="B62" s="63">
        <v>0</v>
      </c>
      <c r="C62" s="28">
        <v>0</v>
      </c>
      <c r="D62" s="28">
        <v>0</v>
      </c>
      <c r="E62" s="28"/>
      <c r="F62" s="28">
        <v>0</v>
      </c>
      <c r="G62" s="28">
        <f t="shared" si="7"/>
        <v>0</v>
      </c>
      <c r="H62" s="28">
        <f t="shared" si="3"/>
        <v>0</v>
      </c>
      <c r="I62" s="43">
        <f t="shared" si="4"/>
        <v>0</v>
      </c>
      <c r="J62" s="49">
        <f t="shared" si="8"/>
        <v>0</v>
      </c>
      <c r="K62" s="50">
        <f t="shared" si="9"/>
        <v>0</v>
      </c>
    </row>
    <row r="63" spans="1:11" ht="22.5" customHeight="1">
      <c r="A63" s="17" t="s">
        <v>50</v>
      </c>
      <c r="B63" s="63">
        <v>0</v>
      </c>
      <c r="C63" s="63">
        <v>0</v>
      </c>
      <c r="D63" s="63">
        <v>3980189</v>
      </c>
      <c r="E63" s="63">
        <v>3395626</v>
      </c>
      <c r="F63" s="63">
        <v>2465423</v>
      </c>
      <c r="G63" s="28">
        <f t="shared" si="7"/>
        <v>2465423</v>
      </c>
      <c r="H63" s="28">
        <f t="shared" si="3"/>
        <v>-930203</v>
      </c>
      <c r="I63" s="43">
        <f t="shared" si="4"/>
        <v>72.6058464624785</v>
      </c>
      <c r="J63" s="49">
        <f t="shared" si="8"/>
        <v>2465423</v>
      </c>
      <c r="K63" s="51">
        <f t="shared" si="9"/>
        <v>3980189</v>
      </c>
    </row>
    <row r="64" spans="1:11" ht="42" customHeight="1" hidden="1">
      <c r="A64" s="15" t="s">
        <v>75</v>
      </c>
      <c r="B64" s="63"/>
      <c r="C64" s="63"/>
      <c r="D64" s="63"/>
      <c r="E64" s="63"/>
      <c r="F64" s="63"/>
      <c r="G64" s="28">
        <f t="shared" si="7"/>
        <v>0</v>
      </c>
      <c r="H64" s="28">
        <f t="shared" si="3"/>
        <v>0</v>
      </c>
      <c r="I64" s="43">
        <f t="shared" si="4"/>
        <v>0</v>
      </c>
      <c r="J64" s="49">
        <f t="shared" si="8"/>
        <v>0</v>
      </c>
      <c r="K64" s="50">
        <f t="shared" si="9"/>
        <v>0</v>
      </c>
    </row>
    <row r="65" spans="1:11" ht="30" customHeight="1">
      <c r="A65" s="11" t="s">
        <v>2</v>
      </c>
      <c r="B65" s="67">
        <f>B54+B55+B56+B57+B58+B59+B62+B63+B64</f>
        <v>21060080</v>
      </c>
      <c r="C65" s="67">
        <f>C54+C55+C56+C57+C58+C59+C62+C63+C64</f>
        <v>21827504.41</v>
      </c>
      <c r="D65" s="67">
        <f>D54+D55+D56+D57+D58+D59+D62+D63+D64</f>
        <v>25040269</v>
      </c>
      <c r="E65" s="67">
        <f>E54+E55+E56+E57+E58+E59+E62+E63+E64</f>
        <v>10415519.33</v>
      </c>
      <c r="F65" s="67">
        <f>F54+F55+F56+F57+F58+F59+F62+F63+F64</f>
        <v>13696430.75</v>
      </c>
      <c r="G65" s="29">
        <f t="shared" si="7"/>
        <v>-7363649.25</v>
      </c>
      <c r="H65" s="29">
        <f t="shared" si="3"/>
        <v>3280911.42</v>
      </c>
      <c r="I65" s="46">
        <f t="shared" si="4"/>
        <v>131.5002192022239</v>
      </c>
      <c r="J65" s="47">
        <f t="shared" si="8"/>
        <v>-8131073.66</v>
      </c>
      <c r="K65" s="52">
        <f t="shared" si="9"/>
        <v>3980189</v>
      </c>
    </row>
    <row r="66" spans="1:11" ht="30" customHeight="1" thickBot="1">
      <c r="A66" s="14" t="s">
        <v>1</v>
      </c>
      <c r="B66" s="69">
        <f>B52+B65</f>
        <v>683286180</v>
      </c>
      <c r="C66" s="30">
        <f>C52+C65</f>
        <v>287162079.86999995</v>
      </c>
      <c r="D66" s="30">
        <f>D52+D65</f>
        <v>724792269</v>
      </c>
      <c r="E66" s="30">
        <f>E52+E65</f>
        <v>235500519.33</v>
      </c>
      <c r="F66" s="30">
        <f>F52+F65</f>
        <v>259036723.07999998</v>
      </c>
      <c r="G66" s="30">
        <f>F66-B66</f>
        <v>-424249456.92</v>
      </c>
      <c r="H66" s="30">
        <f t="shared" si="3"/>
        <v>23536203.74999997</v>
      </c>
      <c r="I66" s="53">
        <f t="shared" si="4"/>
        <v>109.99411968048332</v>
      </c>
      <c r="J66" s="54">
        <f>F66-C66</f>
        <v>-28125356.78999996</v>
      </c>
      <c r="K66" s="55">
        <f t="shared" si="9"/>
        <v>41506089</v>
      </c>
    </row>
    <row r="67" spans="1:13" ht="11.25" customHeight="1">
      <c r="A67" s="6"/>
      <c r="B67" s="6"/>
      <c r="C67" s="6"/>
      <c r="D67" s="7"/>
      <c r="E67" s="7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25" t="s">
        <v>70</v>
      </c>
      <c r="B68" s="25"/>
      <c r="C68" s="25"/>
      <c r="D68" s="25"/>
      <c r="E68" s="25"/>
      <c r="F68" s="25"/>
      <c r="G68" s="25"/>
      <c r="H68" s="77" t="s">
        <v>67</v>
      </c>
      <c r="I68" s="77"/>
      <c r="J68" s="77"/>
      <c r="K68" s="77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5">
    <mergeCell ref="H68:K68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2024-05-01T12:38:42Z</cp:lastPrinted>
  <dcterms:created xsi:type="dcterms:W3CDTF">2001-12-13T10:05:27Z</dcterms:created>
  <dcterms:modified xsi:type="dcterms:W3CDTF">2024-05-10T09:05:48Z</dcterms:modified>
  <cp:category/>
  <cp:version/>
  <cp:contentType/>
  <cp:contentStatus/>
</cp:coreProperties>
</file>