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5000"/>
  </bookViews>
  <sheets>
    <sheet name="Бюджет розвитку" sheetId="30" r:id="rId1"/>
    <sheet name="Лист1" sheetId="31" r:id="rId2"/>
  </sheets>
  <definedNames>
    <definedName name="_GoBack" localSheetId="0">'Бюджет розвитку'!$A$11</definedName>
    <definedName name="_xlnm.Print_Titles" localSheetId="0">'Бюджет розвитку'!$8:$9</definedName>
    <definedName name="_xlnm.Print_Area" localSheetId="0">'Бюджет розвитку'!$A$3:$W$215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4" i="30"/>
  <c r="U33" s="1"/>
  <c r="F193"/>
  <c r="F201"/>
  <c r="G201"/>
  <c r="H201"/>
  <c r="I201"/>
  <c r="J201"/>
  <c r="K201"/>
  <c r="L201"/>
  <c r="M201"/>
  <c r="N201"/>
  <c r="O201"/>
  <c r="P201"/>
  <c r="Q201"/>
  <c r="R201"/>
  <c r="S201"/>
  <c r="T201"/>
  <c r="U201"/>
  <c r="F202"/>
  <c r="E201"/>
  <c r="E202"/>
  <c r="I75"/>
  <c r="J75"/>
  <c r="K75"/>
  <c r="L75"/>
  <c r="M75"/>
  <c r="N75"/>
  <c r="O75"/>
  <c r="P75"/>
  <c r="Q75"/>
  <c r="R75"/>
  <c r="S75"/>
  <c r="U75"/>
  <c r="E75"/>
  <c r="T81"/>
  <c r="F81" s="1"/>
  <c r="F80" s="1"/>
  <c r="W79"/>
  <c r="W80"/>
  <c r="W81"/>
  <c r="G80"/>
  <c r="H80"/>
  <c r="I80"/>
  <c r="J80"/>
  <c r="K80"/>
  <c r="L80"/>
  <c r="M80"/>
  <c r="N80"/>
  <c r="O80"/>
  <c r="P80"/>
  <c r="Q80"/>
  <c r="R80"/>
  <c r="S80"/>
  <c r="U80"/>
  <c r="E80"/>
  <c r="E17"/>
  <c r="E158"/>
  <c r="G34"/>
  <c r="H34"/>
  <c r="I34"/>
  <c r="J34"/>
  <c r="K34"/>
  <c r="L34"/>
  <c r="M34"/>
  <c r="N34"/>
  <c r="O34"/>
  <c r="P34"/>
  <c r="Q34"/>
  <c r="R34"/>
  <c r="S34"/>
  <c r="T34"/>
  <c r="V36"/>
  <c r="T36"/>
  <c r="T35"/>
  <c r="F35" s="1"/>
  <c r="F34" s="1"/>
  <c r="F36"/>
  <c r="H33"/>
  <c r="I33"/>
  <c r="J33"/>
  <c r="K33"/>
  <c r="L33"/>
  <c r="M33"/>
  <c r="N33"/>
  <c r="O33"/>
  <c r="P33"/>
  <c r="Q33"/>
  <c r="R33"/>
  <c r="S33"/>
  <c r="T33"/>
  <c r="E33"/>
  <c r="E34"/>
  <c r="W36"/>
  <c r="W37"/>
  <c r="W35" l="1"/>
  <c r="V35"/>
  <c r="V34" s="1"/>
  <c r="V81"/>
  <c r="V80" s="1"/>
  <c r="T80"/>
  <c r="W34"/>
  <c r="E12" l="1"/>
  <c r="T14"/>
  <c r="F14" s="1"/>
  <c r="W14"/>
  <c r="G13"/>
  <c r="G10" s="1"/>
  <c r="H13"/>
  <c r="H10" s="1"/>
  <c r="I13"/>
  <c r="I10" s="1"/>
  <c r="J13"/>
  <c r="J10" s="1"/>
  <c r="K13"/>
  <c r="K10" s="1"/>
  <c r="L13"/>
  <c r="L10" s="1"/>
  <c r="M13"/>
  <c r="M10" s="1"/>
  <c r="N13"/>
  <c r="N10" s="1"/>
  <c r="O13"/>
  <c r="O10" s="1"/>
  <c r="P13"/>
  <c r="P10" s="1"/>
  <c r="Q13"/>
  <c r="Q10" s="1"/>
  <c r="R13"/>
  <c r="R10" s="1"/>
  <c r="S13"/>
  <c r="S10" s="1"/>
  <c r="T13"/>
  <c r="T10" s="1"/>
  <c r="U13"/>
  <c r="U10" s="1"/>
  <c r="E13"/>
  <c r="W13" s="1"/>
  <c r="T158"/>
  <c r="F13" l="1"/>
  <c r="F10" s="1"/>
  <c r="V14"/>
  <c r="V13" s="1"/>
  <c r="V202"/>
  <c r="W186"/>
  <c r="W187"/>
  <c r="W168"/>
  <c r="W169"/>
  <c r="W170"/>
  <c r="W171"/>
  <c r="W172"/>
  <c r="W173"/>
  <c r="W174"/>
  <c r="W175"/>
  <c r="W176"/>
  <c r="W177"/>
  <c r="W178"/>
  <c r="W179"/>
  <c r="W180"/>
  <c r="W181"/>
  <c r="W182"/>
  <c r="W183"/>
  <c r="W121"/>
  <c r="W109"/>
  <c r="W110"/>
  <c r="W111"/>
  <c r="W112"/>
  <c r="W91"/>
  <c r="W92"/>
  <c r="W94"/>
  <c r="W18"/>
  <c r="W19"/>
  <c r="W20"/>
  <c r="W21"/>
  <c r="W22"/>
  <c r="W23"/>
  <c r="W24"/>
  <c r="W25"/>
  <c r="W26"/>
  <c r="W27"/>
  <c r="W28"/>
  <c r="W29"/>
  <c r="W30"/>
  <c r="W31"/>
  <c r="W32"/>
  <c r="W38"/>
  <c r="G184"/>
  <c r="H184"/>
  <c r="I184"/>
  <c r="J184"/>
  <c r="K184"/>
  <c r="L184"/>
  <c r="M184"/>
  <c r="N184"/>
  <c r="O184"/>
  <c r="P184"/>
  <c r="Q184"/>
  <c r="R184"/>
  <c r="S184"/>
  <c r="U184"/>
  <c r="E184"/>
  <c r="T186"/>
  <c r="F186" s="1"/>
  <c r="V186" s="1"/>
  <c r="T183"/>
  <c r="F183" s="1"/>
  <c r="G182"/>
  <c r="H182"/>
  <c r="I182"/>
  <c r="J182"/>
  <c r="K182"/>
  <c r="L182"/>
  <c r="M182"/>
  <c r="N182"/>
  <c r="O182"/>
  <c r="P182"/>
  <c r="Q182"/>
  <c r="R182"/>
  <c r="S182"/>
  <c r="U182"/>
  <c r="E182"/>
  <c r="T121"/>
  <c r="F121" s="1"/>
  <c r="G120"/>
  <c r="H120"/>
  <c r="I120"/>
  <c r="J120"/>
  <c r="K120"/>
  <c r="L120"/>
  <c r="M120"/>
  <c r="N120"/>
  <c r="O120"/>
  <c r="P120"/>
  <c r="Q120"/>
  <c r="R120"/>
  <c r="S120"/>
  <c r="U120"/>
  <c r="W120" s="1"/>
  <c r="E120"/>
  <c r="T112"/>
  <c r="F112" s="1"/>
  <c r="G111"/>
  <c r="H111"/>
  <c r="I111"/>
  <c r="J111"/>
  <c r="K111"/>
  <c r="L111"/>
  <c r="M111"/>
  <c r="N111"/>
  <c r="O111"/>
  <c r="P111"/>
  <c r="Q111"/>
  <c r="R111"/>
  <c r="S111"/>
  <c r="U111"/>
  <c r="E111"/>
  <c r="T110"/>
  <c r="T109" s="1"/>
  <c r="G109"/>
  <c r="H109"/>
  <c r="I109"/>
  <c r="J109"/>
  <c r="K109"/>
  <c r="L109"/>
  <c r="M109"/>
  <c r="N109"/>
  <c r="O109"/>
  <c r="P109"/>
  <c r="Q109"/>
  <c r="R109"/>
  <c r="S109"/>
  <c r="U109"/>
  <c r="E109"/>
  <c r="T94"/>
  <c r="T93" s="1"/>
  <c r="T75" s="1"/>
  <c r="G93"/>
  <c r="G75" s="1"/>
  <c r="H93"/>
  <c r="H75" s="1"/>
  <c r="I93"/>
  <c r="J93"/>
  <c r="K93"/>
  <c r="L93"/>
  <c r="M93"/>
  <c r="N93"/>
  <c r="O93"/>
  <c r="P93"/>
  <c r="Q93"/>
  <c r="R93"/>
  <c r="S93"/>
  <c r="U93"/>
  <c r="W93" s="1"/>
  <c r="E93"/>
  <c r="E72"/>
  <c r="T38"/>
  <c r="T37" s="1"/>
  <c r="G37"/>
  <c r="G33" s="1"/>
  <c r="H37"/>
  <c r="I37"/>
  <c r="J37"/>
  <c r="K37"/>
  <c r="L37"/>
  <c r="M37"/>
  <c r="N37"/>
  <c r="O37"/>
  <c r="P37"/>
  <c r="Q37"/>
  <c r="R37"/>
  <c r="S37"/>
  <c r="U37"/>
  <c r="W33" s="1"/>
  <c r="E37"/>
  <c r="T111" l="1"/>
  <c r="T182"/>
  <c r="F182"/>
  <c r="V183"/>
  <c r="V182" s="1"/>
  <c r="F120"/>
  <c r="V121"/>
  <c r="V120" s="1"/>
  <c r="T120"/>
  <c r="F111"/>
  <c r="V112"/>
  <c r="V111" s="1"/>
  <c r="F110"/>
  <c r="F94"/>
  <c r="F38"/>
  <c r="F93" l="1"/>
  <c r="F75" s="1"/>
  <c r="V94"/>
  <c r="V93" s="1"/>
  <c r="V75" s="1"/>
  <c r="F109"/>
  <c r="V110"/>
  <c r="V109" s="1"/>
  <c r="F37"/>
  <c r="F33" s="1"/>
  <c r="V38"/>
  <c r="V37" s="1"/>
  <c r="V33" s="1"/>
  <c r="T12" l="1"/>
  <c r="I11"/>
  <c r="J11"/>
  <c r="K11"/>
  <c r="L11"/>
  <c r="M11"/>
  <c r="N11"/>
  <c r="H11"/>
  <c r="G140"/>
  <c r="H140"/>
  <c r="I140"/>
  <c r="J140"/>
  <c r="K140"/>
  <c r="L140"/>
  <c r="M140"/>
  <c r="N140"/>
  <c r="O140"/>
  <c r="P140"/>
  <c r="Q140"/>
  <c r="R140"/>
  <c r="S140"/>
  <c r="U140"/>
  <c r="E44"/>
  <c r="E140"/>
  <c r="W167"/>
  <c r="G166"/>
  <c r="H166"/>
  <c r="I166"/>
  <c r="J166"/>
  <c r="K166"/>
  <c r="L166"/>
  <c r="M166"/>
  <c r="N166"/>
  <c r="O166"/>
  <c r="P166"/>
  <c r="Q166"/>
  <c r="R166"/>
  <c r="S166"/>
  <c r="U166"/>
  <c r="E166"/>
  <c r="W137"/>
  <c r="W139"/>
  <c r="W143"/>
  <c r="T143"/>
  <c r="F143" s="1"/>
  <c r="V143" s="1"/>
  <c r="T117"/>
  <c r="F117" s="1"/>
  <c r="F116" s="1"/>
  <c r="W117"/>
  <c r="G116"/>
  <c r="H116"/>
  <c r="I116"/>
  <c r="J116"/>
  <c r="K116"/>
  <c r="L116"/>
  <c r="M116"/>
  <c r="N116"/>
  <c r="O116"/>
  <c r="P116"/>
  <c r="Q116"/>
  <c r="R116"/>
  <c r="S116"/>
  <c r="U116"/>
  <c r="W116" s="1"/>
  <c r="E116"/>
  <c r="E118"/>
  <c r="E115" s="1"/>
  <c r="W108"/>
  <c r="G107"/>
  <c r="H107"/>
  <c r="I107"/>
  <c r="J107"/>
  <c r="K107"/>
  <c r="L107"/>
  <c r="M107"/>
  <c r="N107"/>
  <c r="O107"/>
  <c r="P107"/>
  <c r="Q107"/>
  <c r="R107"/>
  <c r="S107"/>
  <c r="U107"/>
  <c r="E107"/>
  <c r="G88"/>
  <c r="H88"/>
  <c r="I88"/>
  <c r="J88"/>
  <c r="K88"/>
  <c r="L88"/>
  <c r="M88"/>
  <c r="N88"/>
  <c r="O88"/>
  <c r="P88"/>
  <c r="Q88"/>
  <c r="R88"/>
  <c r="S88"/>
  <c r="U88"/>
  <c r="E88"/>
  <c r="W107" l="1"/>
  <c r="T116"/>
  <c r="V117"/>
  <c r="V116" s="1"/>
  <c r="E16"/>
  <c r="E15" s="1"/>
  <c r="W15" s="1"/>
  <c r="G16"/>
  <c r="G15" s="1"/>
  <c r="H16"/>
  <c r="H15" s="1"/>
  <c r="I16"/>
  <c r="I15" s="1"/>
  <c r="I39" s="1"/>
  <c r="J16"/>
  <c r="J15" s="1"/>
  <c r="K16"/>
  <c r="K15" s="1"/>
  <c r="L16"/>
  <c r="L15" s="1"/>
  <c r="M16"/>
  <c r="M15" s="1"/>
  <c r="N16"/>
  <c r="N15" s="1"/>
  <c r="O16"/>
  <c r="O15" s="1"/>
  <c r="P16"/>
  <c r="P15" s="1"/>
  <c r="Q16"/>
  <c r="Q15" s="1"/>
  <c r="R16"/>
  <c r="R15" s="1"/>
  <c r="S16"/>
  <c r="S15" s="1"/>
  <c r="U16"/>
  <c r="U15" s="1"/>
  <c r="W16" l="1"/>
  <c r="T72"/>
  <c r="N71"/>
  <c r="W72"/>
  <c r="G71"/>
  <c r="H71"/>
  <c r="I71"/>
  <c r="J71"/>
  <c r="K71"/>
  <c r="L71"/>
  <c r="M71"/>
  <c r="O71"/>
  <c r="P71"/>
  <c r="Q71"/>
  <c r="R71"/>
  <c r="S71"/>
  <c r="U71"/>
  <c r="E71"/>
  <c r="W71" s="1"/>
  <c r="E46" l="1"/>
  <c r="T74"/>
  <c r="G138"/>
  <c r="H138"/>
  <c r="I138"/>
  <c r="J138"/>
  <c r="K138"/>
  <c r="L138"/>
  <c r="M138"/>
  <c r="N138"/>
  <c r="O138"/>
  <c r="P138"/>
  <c r="Q138"/>
  <c r="R138"/>
  <c r="S138"/>
  <c r="U138"/>
  <c r="E138"/>
  <c r="V139"/>
  <c r="V138" s="1"/>
  <c r="T139"/>
  <c r="F139" s="1"/>
  <c r="F138" s="1"/>
  <c r="T138" l="1"/>
  <c r="W138"/>
  <c r="T97"/>
  <c r="W12" l="1"/>
  <c r="W17"/>
  <c r="W42"/>
  <c r="W44"/>
  <c r="W46"/>
  <c r="W47"/>
  <c r="W48"/>
  <c r="W49"/>
  <c r="W51"/>
  <c r="W52"/>
  <c r="W54"/>
  <c r="W56"/>
  <c r="W58"/>
  <c r="W59"/>
  <c r="W60"/>
  <c r="W61"/>
  <c r="W62"/>
  <c r="W63"/>
  <c r="W64"/>
  <c r="W66"/>
  <c r="W67"/>
  <c r="W68"/>
  <c r="W70"/>
  <c r="W74"/>
  <c r="T42"/>
  <c r="F42" s="1"/>
  <c r="T70"/>
  <c r="T69" s="1"/>
  <c r="G69"/>
  <c r="H69"/>
  <c r="I69"/>
  <c r="J69"/>
  <c r="K69"/>
  <c r="L69"/>
  <c r="M69"/>
  <c r="N69"/>
  <c r="O69"/>
  <c r="P69"/>
  <c r="Q69"/>
  <c r="R69"/>
  <c r="S69"/>
  <c r="U69"/>
  <c r="E69"/>
  <c r="T67"/>
  <c r="F67" s="1"/>
  <c r="T68"/>
  <c r="G65"/>
  <c r="H65"/>
  <c r="I65"/>
  <c r="J65"/>
  <c r="K65"/>
  <c r="L65"/>
  <c r="M65"/>
  <c r="N65"/>
  <c r="O65"/>
  <c r="P65"/>
  <c r="Q65"/>
  <c r="R65"/>
  <c r="S65"/>
  <c r="U65"/>
  <c r="E65"/>
  <c r="G41"/>
  <c r="H41"/>
  <c r="I41"/>
  <c r="J41"/>
  <c r="K41"/>
  <c r="L41"/>
  <c r="M41"/>
  <c r="N41"/>
  <c r="O41"/>
  <c r="P41"/>
  <c r="Q41"/>
  <c r="R41"/>
  <c r="S41"/>
  <c r="T41"/>
  <c r="U41"/>
  <c r="E41"/>
  <c r="W69" l="1"/>
  <c r="W65"/>
  <c r="F68"/>
  <c r="V68" s="1"/>
  <c r="W41"/>
  <c r="F70"/>
  <c r="V42"/>
  <c r="V41" s="1"/>
  <c r="F41"/>
  <c r="W119"/>
  <c r="G96"/>
  <c r="G95" s="1"/>
  <c r="H96"/>
  <c r="H95" s="1"/>
  <c r="I96"/>
  <c r="I95" s="1"/>
  <c r="J96"/>
  <c r="J95" s="1"/>
  <c r="K96"/>
  <c r="K95" s="1"/>
  <c r="L96"/>
  <c r="L95" s="1"/>
  <c r="M96"/>
  <c r="M95" s="1"/>
  <c r="N96"/>
  <c r="N95" s="1"/>
  <c r="O96"/>
  <c r="O95" s="1"/>
  <c r="P96"/>
  <c r="P95" s="1"/>
  <c r="Q96"/>
  <c r="Q95" s="1"/>
  <c r="R96"/>
  <c r="R95" s="1"/>
  <c r="S96"/>
  <c r="S95" s="1"/>
  <c r="U96"/>
  <c r="U95" s="1"/>
  <c r="E96"/>
  <c r="E95" s="1"/>
  <c r="G76"/>
  <c r="H76"/>
  <c r="I76"/>
  <c r="J76"/>
  <c r="K76"/>
  <c r="L76"/>
  <c r="M76"/>
  <c r="N76"/>
  <c r="O76"/>
  <c r="P76"/>
  <c r="Q76"/>
  <c r="R76"/>
  <c r="S76"/>
  <c r="U76"/>
  <c r="E76"/>
  <c r="G43"/>
  <c r="H43"/>
  <c r="I43"/>
  <c r="J43"/>
  <c r="K43"/>
  <c r="L43"/>
  <c r="M43"/>
  <c r="N43"/>
  <c r="O43"/>
  <c r="P43"/>
  <c r="Q43"/>
  <c r="R43"/>
  <c r="S43"/>
  <c r="U43"/>
  <c r="G57"/>
  <c r="H57"/>
  <c r="I57"/>
  <c r="J57"/>
  <c r="K57"/>
  <c r="L57"/>
  <c r="M57"/>
  <c r="N57"/>
  <c r="O57"/>
  <c r="P57"/>
  <c r="Q57"/>
  <c r="R57"/>
  <c r="S57"/>
  <c r="U57"/>
  <c r="E57"/>
  <c r="W57" l="1"/>
  <c r="V70"/>
  <c r="V69" s="1"/>
  <c r="F69"/>
  <c r="G11"/>
  <c r="G39" s="1"/>
  <c r="H39"/>
  <c r="J39"/>
  <c r="K39"/>
  <c r="L39"/>
  <c r="M39"/>
  <c r="N39"/>
  <c r="O11"/>
  <c r="O39" s="1"/>
  <c r="P11"/>
  <c r="P39" s="1"/>
  <c r="Q11"/>
  <c r="Q39" s="1"/>
  <c r="R11"/>
  <c r="R39" s="1"/>
  <c r="S11"/>
  <c r="S39" s="1"/>
  <c r="U11"/>
  <c r="E11"/>
  <c r="E10" l="1"/>
  <c r="E39" s="1"/>
  <c r="U39"/>
  <c r="W11"/>
  <c r="W77"/>
  <c r="W78"/>
  <c r="W83"/>
  <c r="W84"/>
  <c r="W85"/>
  <c r="W86"/>
  <c r="T77"/>
  <c r="T78"/>
  <c r="F78" s="1"/>
  <c r="V78" s="1"/>
  <c r="W10" l="1"/>
  <c r="W39" s="1"/>
  <c r="F77"/>
  <c r="T76"/>
  <c r="V77" l="1"/>
  <c r="V76" s="1"/>
  <c r="F76"/>
  <c r="T87"/>
  <c r="F87" s="1"/>
  <c r="V87" s="1"/>
  <c r="W87"/>
  <c r="V201" l="1"/>
  <c r="T188" l="1"/>
  <c r="F188" s="1"/>
  <c r="V188" s="1"/>
  <c r="G135"/>
  <c r="H135"/>
  <c r="I135"/>
  <c r="J135"/>
  <c r="K135"/>
  <c r="L135"/>
  <c r="M135"/>
  <c r="N135"/>
  <c r="O135"/>
  <c r="P135"/>
  <c r="Q135"/>
  <c r="R135"/>
  <c r="S135"/>
  <c r="U135"/>
  <c r="E135"/>
  <c r="W164"/>
  <c r="W163"/>
  <c r="W162"/>
  <c r="W161"/>
  <c r="T153"/>
  <c r="F153" s="1"/>
  <c r="V153" s="1"/>
  <c r="T154"/>
  <c r="W154"/>
  <c r="W153"/>
  <c r="T137"/>
  <c r="F137" s="1"/>
  <c r="F154" l="1"/>
  <c r="V154" s="1"/>
  <c r="V137"/>
  <c r="G82"/>
  <c r="H82"/>
  <c r="I82"/>
  <c r="J82"/>
  <c r="K82"/>
  <c r="L82"/>
  <c r="M82"/>
  <c r="N82"/>
  <c r="O82"/>
  <c r="P82"/>
  <c r="Q82"/>
  <c r="R82"/>
  <c r="S82"/>
  <c r="U82"/>
  <c r="E82"/>
  <c r="W82" l="1"/>
  <c r="G147" l="1"/>
  <c r="H147"/>
  <c r="I147"/>
  <c r="J147"/>
  <c r="K147"/>
  <c r="L147"/>
  <c r="M147"/>
  <c r="N147"/>
  <c r="O147"/>
  <c r="P147"/>
  <c r="Q147"/>
  <c r="R147"/>
  <c r="S147"/>
  <c r="U147"/>
  <c r="E147"/>
  <c r="T161"/>
  <c r="F161" s="1"/>
  <c r="V161" s="1"/>
  <c r="T162"/>
  <c r="F162" s="1"/>
  <c r="V162" s="1"/>
  <c r="T163"/>
  <c r="F163" s="1"/>
  <c r="V163" s="1"/>
  <c r="T164"/>
  <c r="F164" s="1"/>
  <c r="V164" s="1"/>
  <c r="T165"/>
  <c r="F165" s="1"/>
  <c r="V165" s="1"/>
  <c r="G157"/>
  <c r="H157"/>
  <c r="I157"/>
  <c r="J157"/>
  <c r="K157"/>
  <c r="L157"/>
  <c r="M157"/>
  <c r="N157"/>
  <c r="O157"/>
  <c r="P157"/>
  <c r="Q157"/>
  <c r="R157"/>
  <c r="S157"/>
  <c r="U157"/>
  <c r="E157"/>
  <c r="W100"/>
  <c r="W102"/>
  <c r="W104"/>
  <c r="W105"/>
  <c r="W114"/>
  <c r="T96"/>
  <c r="T95" s="1"/>
  <c r="F97" l="1"/>
  <c r="F96" s="1"/>
  <c r="F95" s="1"/>
  <c r="V97" l="1"/>
  <c r="V96" s="1"/>
  <c r="V95" s="1"/>
  <c r="T197" l="1"/>
  <c r="T196" s="1"/>
  <c r="W197"/>
  <c r="G196"/>
  <c r="H196"/>
  <c r="I196"/>
  <c r="J196"/>
  <c r="K196"/>
  <c r="L196"/>
  <c r="M196"/>
  <c r="N196"/>
  <c r="O196"/>
  <c r="P196"/>
  <c r="Q196"/>
  <c r="R196"/>
  <c r="S196"/>
  <c r="U196"/>
  <c r="E196"/>
  <c r="T159"/>
  <c r="F159" s="1"/>
  <c r="V159" s="1"/>
  <c r="T160"/>
  <c r="F160" s="1"/>
  <c r="V160" s="1"/>
  <c r="W159"/>
  <c r="W160"/>
  <c r="G155"/>
  <c r="H155"/>
  <c r="I155"/>
  <c r="J155"/>
  <c r="K155"/>
  <c r="L155"/>
  <c r="M155"/>
  <c r="N155"/>
  <c r="O155"/>
  <c r="P155"/>
  <c r="Q155"/>
  <c r="R155"/>
  <c r="S155"/>
  <c r="U155"/>
  <c r="E155"/>
  <c r="G144"/>
  <c r="H144"/>
  <c r="I144"/>
  <c r="J144"/>
  <c r="K144"/>
  <c r="L144"/>
  <c r="M144"/>
  <c r="N144"/>
  <c r="O144"/>
  <c r="P144"/>
  <c r="Q144"/>
  <c r="R144"/>
  <c r="S144"/>
  <c r="U144"/>
  <c r="E144"/>
  <c r="W141"/>
  <c r="W142"/>
  <c r="W145"/>
  <c r="W144" s="1"/>
  <c r="T136"/>
  <c r="W124"/>
  <c r="W126"/>
  <c r="W127"/>
  <c r="W129"/>
  <c r="W130"/>
  <c r="W132"/>
  <c r="W134"/>
  <c r="W136"/>
  <c r="F136" l="1"/>
  <c r="T135"/>
  <c r="W140"/>
  <c r="W196"/>
  <c r="F197"/>
  <c r="W135"/>
  <c r="V136" l="1"/>
  <c r="V135" s="1"/>
  <c r="F135"/>
  <c r="V197"/>
  <c r="V196" s="1"/>
  <c r="F196"/>
  <c r="G113" l="1"/>
  <c r="G106" s="1"/>
  <c r="H113"/>
  <c r="H106" s="1"/>
  <c r="I113"/>
  <c r="I106" s="1"/>
  <c r="J113"/>
  <c r="J106" s="1"/>
  <c r="K113"/>
  <c r="K106" s="1"/>
  <c r="L113"/>
  <c r="L106" s="1"/>
  <c r="M113"/>
  <c r="M106" s="1"/>
  <c r="N113"/>
  <c r="N106" s="1"/>
  <c r="O113"/>
  <c r="O106" s="1"/>
  <c r="P113"/>
  <c r="P106" s="1"/>
  <c r="Q113"/>
  <c r="Q106" s="1"/>
  <c r="R113"/>
  <c r="R106" s="1"/>
  <c r="S113"/>
  <c r="S106" s="1"/>
  <c r="U113"/>
  <c r="E113"/>
  <c r="E106" s="1"/>
  <c r="U106" l="1"/>
  <c r="W113"/>
  <c r="W89"/>
  <c r="W88" s="1"/>
  <c r="W90"/>
  <c r="W76"/>
  <c r="T64"/>
  <c r="F64" s="1"/>
  <c r="V64" s="1"/>
  <c r="T52" l="1"/>
  <c r="T54"/>
  <c r="F52" l="1"/>
  <c r="V52" s="1"/>
  <c r="G50"/>
  <c r="H50"/>
  <c r="I50"/>
  <c r="J50"/>
  <c r="K50"/>
  <c r="L50"/>
  <c r="M50"/>
  <c r="N50"/>
  <c r="O50"/>
  <c r="P50"/>
  <c r="Q50"/>
  <c r="R50"/>
  <c r="S50"/>
  <c r="U50"/>
  <c r="W50" s="1"/>
  <c r="E50"/>
  <c r="E53"/>
  <c r="U30" l="1"/>
  <c r="T192" l="1"/>
  <c r="F192" s="1"/>
  <c r="F191" s="1"/>
  <c r="F187" s="1"/>
  <c r="T190"/>
  <c r="F190" s="1"/>
  <c r="W190"/>
  <c r="W192"/>
  <c r="W188" s="1"/>
  <c r="G191"/>
  <c r="G187" s="1"/>
  <c r="H191"/>
  <c r="H187" s="1"/>
  <c r="I191"/>
  <c r="I187" s="1"/>
  <c r="J191"/>
  <c r="J187" s="1"/>
  <c r="K191"/>
  <c r="K187" s="1"/>
  <c r="L191"/>
  <c r="L187" s="1"/>
  <c r="M191"/>
  <c r="M187" s="1"/>
  <c r="N191"/>
  <c r="N187" s="1"/>
  <c r="O191"/>
  <c r="O187" s="1"/>
  <c r="P191"/>
  <c r="P187" s="1"/>
  <c r="Q191"/>
  <c r="Q187" s="1"/>
  <c r="R191"/>
  <c r="R187" s="1"/>
  <c r="S191"/>
  <c r="S187" s="1"/>
  <c r="U191"/>
  <c r="U187" s="1"/>
  <c r="G189"/>
  <c r="H189"/>
  <c r="I189"/>
  <c r="J189"/>
  <c r="K189"/>
  <c r="L189"/>
  <c r="M189"/>
  <c r="N189"/>
  <c r="O189"/>
  <c r="P189"/>
  <c r="Q189"/>
  <c r="R189"/>
  <c r="S189"/>
  <c r="U189"/>
  <c r="E191"/>
  <c r="E187" s="1"/>
  <c r="E189"/>
  <c r="T191" l="1"/>
  <c r="T187" s="1"/>
  <c r="T189"/>
  <c r="V190"/>
  <c r="V189" s="1"/>
  <c r="F189"/>
  <c r="V192"/>
  <c r="V191" s="1"/>
  <c r="V187" s="1"/>
  <c r="W191"/>
  <c r="W189"/>
  <c r="T31" l="1"/>
  <c r="F31" s="1"/>
  <c r="G30"/>
  <c r="H30"/>
  <c r="I30"/>
  <c r="J30"/>
  <c r="K30"/>
  <c r="L30"/>
  <c r="M30"/>
  <c r="N30"/>
  <c r="O30"/>
  <c r="P30"/>
  <c r="Q30"/>
  <c r="R30"/>
  <c r="S30"/>
  <c r="E30"/>
  <c r="V31" l="1"/>
  <c r="T17"/>
  <c r="F17" l="1"/>
  <c r="F16" s="1"/>
  <c r="F15" s="1"/>
  <c r="T16"/>
  <c r="T15" s="1"/>
  <c r="V17" l="1"/>
  <c r="V16" s="1"/>
  <c r="V15" s="1"/>
  <c r="T83"/>
  <c r="F83" s="1"/>
  <c r="F23" l="1"/>
  <c r="W151"/>
  <c r="W152"/>
  <c r="T141"/>
  <c r="T140" s="1"/>
  <c r="T142"/>
  <c r="F142" s="1"/>
  <c r="F141" l="1"/>
  <c r="F140" s="1"/>
  <c r="T51"/>
  <c r="T50" s="1"/>
  <c r="V141" l="1"/>
  <c r="V142"/>
  <c r="V140" l="1"/>
  <c r="T100"/>
  <c r="F100" s="1"/>
  <c r="T102"/>
  <c r="T104"/>
  <c r="F104" s="1"/>
  <c r="T105"/>
  <c r="F105" s="1"/>
  <c r="T108"/>
  <c r="T107" s="1"/>
  <c r="F102"/>
  <c r="U73"/>
  <c r="G73"/>
  <c r="H73"/>
  <c r="I73"/>
  <c r="J73"/>
  <c r="K73"/>
  <c r="L73"/>
  <c r="M73"/>
  <c r="N73"/>
  <c r="O73"/>
  <c r="P73"/>
  <c r="Q73"/>
  <c r="R73"/>
  <c r="S73"/>
  <c r="E73"/>
  <c r="F74"/>
  <c r="V74" s="1"/>
  <c r="V73" s="1"/>
  <c r="W73" l="1"/>
  <c r="F108"/>
  <c r="F107" s="1"/>
  <c r="T73"/>
  <c r="F73"/>
  <c r="V108" l="1"/>
  <c r="V107" s="1"/>
  <c r="F51"/>
  <c r="V51" l="1"/>
  <c r="V50" s="1"/>
  <c r="F50"/>
  <c r="T157"/>
  <c r="W158"/>
  <c r="F158" l="1"/>
  <c r="F157" s="1"/>
  <c r="W157"/>
  <c r="V158" l="1"/>
  <c r="V157" s="1"/>
  <c r="T56"/>
  <c r="F56" s="1"/>
  <c r="F55" s="1"/>
  <c r="G55"/>
  <c r="H55"/>
  <c r="I55"/>
  <c r="J55"/>
  <c r="K55"/>
  <c r="L55"/>
  <c r="M55"/>
  <c r="N55"/>
  <c r="O55"/>
  <c r="P55"/>
  <c r="Q55"/>
  <c r="R55"/>
  <c r="S55"/>
  <c r="T55"/>
  <c r="U55"/>
  <c r="E55"/>
  <c r="G53"/>
  <c r="H53"/>
  <c r="I53"/>
  <c r="J53"/>
  <c r="K53"/>
  <c r="L53"/>
  <c r="M53"/>
  <c r="N53"/>
  <c r="O53"/>
  <c r="P53"/>
  <c r="Q53"/>
  <c r="R53"/>
  <c r="S53"/>
  <c r="U53"/>
  <c r="W53" s="1"/>
  <c r="T53"/>
  <c r="W55" l="1"/>
  <c r="F54"/>
  <c r="V56"/>
  <c r="V55" s="1"/>
  <c r="F53" l="1"/>
  <c r="V54"/>
  <c r="V53" s="1"/>
  <c r="T151" l="1"/>
  <c r="T152"/>
  <c r="F152" s="1"/>
  <c r="T119"/>
  <c r="F119" s="1"/>
  <c r="F118" s="1"/>
  <c r="F115" s="1"/>
  <c r="G118"/>
  <c r="G115" s="1"/>
  <c r="H118"/>
  <c r="H115" s="1"/>
  <c r="I118"/>
  <c r="I115" s="1"/>
  <c r="J118"/>
  <c r="J115" s="1"/>
  <c r="K118"/>
  <c r="K115" s="1"/>
  <c r="L118"/>
  <c r="L115" s="1"/>
  <c r="M118"/>
  <c r="M115" s="1"/>
  <c r="N118"/>
  <c r="N115" s="1"/>
  <c r="O118"/>
  <c r="O115" s="1"/>
  <c r="P118"/>
  <c r="P115" s="1"/>
  <c r="Q118"/>
  <c r="Q115" s="1"/>
  <c r="R118"/>
  <c r="R115" s="1"/>
  <c r="S118"/>
  <c r="S115" s="1"/>
  <c r="U118"/>
  <c r="U115" s="1"/>
  <c r="W118" l="1"/>
  <c r="W115"/>
  <c r="F151"/>
  <c r="V151" s="1"/>
  <c r="V152"/>
  <c r="V119"/>
  <c r="V118" s="1"/>
  <c r="V115" s="1"/>
  <c r="T118"/>
  <c r="T115" s="1"/>
  <c r="T48"/>
  <c r="F48" s="1"/>
  <c r="V48" s="1"/>
  <c r="T49"/>
  <c r="G45"/>
  <c r="G40" s="1"/>
  <c r="H45"/>
  <c r="H40" s="1"/>
  <c r="I45"/>
  <c r="I40" s="1"/>
  <c r="J45"/>
  <c r="J40" s="1"/>
  <c r="K45"/>
  <c r="K40" s="1"/>
  <c r="L45"/>
  <c r="L40" s="1"/>
  <c r="M45"/>
  <c r="M40" s="1"/>
  <c r="N45"/>
  <c r="N40" s="1"/>
  <c r="O45"/>
  <c r="O40" s="1"/>
  <c r="P45"/>
  <c r="P40" s="1"/>
  <c r="Q45"/>
  <c r="Q40" s="1"/>
  <c r="R45"/>
  <c r="R40" s="1"/>
  <c r="S45"/>
  <c r="S40" s="1"/>
  <c r="U45"/>
  <c r="U40" s="1"/>
  <c r="E45"/>
  <c r="T32"/>
  <c r="T30" s="1"/>
  <c r="T29"/>
  <c r="F29" s="1"/>
  <c r="V29" s="1"/>
  <c r="G20"/>
  <c r="H20"/>
  <c r="I20"/>
  <c r="J20"/>
  <c r="K20"/>
  <c r="L20"/>
  <c r="M20"/>
  <c r="N20"/>
  <c r="O20"/>
  <c r="P20"/>
  <c r="Q20"/>
  <c r="R20"/>
  <c r="S20"/>
  <c r="U20"/>
  <c r="E20"/>
  <c r="G18"/>
  <c r="H18"/>
  <c r="I18"/>
  <c r="J18"/>
  <c r="K18"/>
  <c r="L18"/>
  <c r="M18"/>
  <c r="N18"/>
  <c r="O18"/>
  <c r="P18"/>
  <c r="Q18"/>
  <c r="R18"/>
  <c r="S18"/>
  <c r="U18"/>
  <c r="T19"/>
  <c r="F19" s="1"/>
  <c r="F18" s="1"/>
  <c r="E18"/>
  <c r="W45" l="1"/>
  <c r="T11"/>
  <c r="T39" s="1"/>
  <c r="F12"/>
  <c r="V12" s="1"/>
  <c r="T18"/>
  <c r="F32"/>
  <c r="F30" s="1"/>
  <c r="F49"/>
  <c r="V19"/>
  <c r="V18" s="1"/>
  <c r="F11" l="1"/>
  <c r="F39" s="1"/>
  <c r="V32"/>
  <c r="V30" s="1"/>
  <c r="V49"/>
  <c r="V11" l="1"/>
  <c r="V23"/>
  <c r="W185"/>
  <c r="T168"/>
  <c r="F168" s="1"/>
  <c r="T169"/>
  <c r="F169" s="1"/>
  <c r="T170"/>
  <c r="F170" s="1"/>
  <c r="V170" s="1"/>
  <c r="T171"/>
  <c r="F171" s="1"/>
  <c r="T172"/>
  <c r="F172" s="1"/>
  <c r="T173"/>
  <c r="F173" s="1"/>
  <c r="T174"/>
  <c r="F174" s="1"/>
  <c r="T175"/>
  <c r="F175" s="1"/>
  <c r="T176"/>
  <c r="F176" s="1"/>
  <c r="T177"/>
  <c r="F177" s="1"/>
  <c r="T178"/>
  <c r="F178" s="1"/>
  <c r="T179"/>
  <c r="F179" s="1"/>
  <c r="V179" s="1"/>
  <c r="T84"/>
  <c r="T85"/>
  <c r="T86"/>
  <c r="V10" l="1"/>
  <c r="V39" s="1"/>
  <c r="T82"/>
  <c r="T114"/>
  <c r="W150"/>
  <c r="T150"/>
  <c r="F86"/>
  <c r="F85"/>
  <c r="V85" s="1"/>
  <c r="T66"/>
  <c r="T65" s="1"/>
  <c r="T22"/>
  <c r="F22" s="1"/>
  <c r="V22" s="1"/>
  <c r="T24"/>
  <c r="T25"/>
  <c r="F25" s="1"/>
  <c r="V25" s="1"/>
  <c r="T26"/>
  <c r="F26" s="1"/>
  <c r="V26" s="1"/>
  <c r="T27"/>
  <c r="W148"/>
  <c r="W149"/>
  <c r="W156"/>
  <c r="W155" s="1"/>
  <c r="W195"/>
  <c r="T28"/>
  <c r="F28" s="1"/>
  <c r="V28" s="1"/>
  <c r="T21"/>
  <c r="F21" s="1"/>
  <c r="E43"/>
  <c r="E40" s="1"/>
  <c r="E99"/>
  <c r="E101"/>
  <c r="E103"/>
  <c r="V176"/>
  <c r="V178"/>
  <c r="V175"/>
  <c r="V177"/>
  <c r="V169"/>
  <c r="T167"/>
  <c r="T149"/>
  <c r="T148"/>
  <c r="G146"/>
  <c r="H146"/>
  <c r="I146"/>
  <c r="J146"/>
  <c r="K146"/>
  <c r="L146"/>
  <c r="M146"/>
  <c r="N146"/>
  <c r="O146"/>
  <c r="P146"/>
  <c r="Q146"/>
  <c r="R146"/>
  <c r="S146"/>
  <c r="T146"/>
  <c r="U146"/>
  <c r="E146"/>
  <c r="T145"/>
  <c r="G133"/>
  <c r="H133"/>
  <c r="I133"/>
  <c r="J133"/>
  <c r="K133"/>
  <c r="L133"/>
  <c r="M133"/>
  <c r="N133"/>
  <c r="O133"/>
  <c r="P133"/>
  <c r="Q133"/>
  <c r="R133"/>
  <c r="S133"/>
  <c r="U133"/>
  <c r="E133"/>
  <c r="T130"/>
  <c r="F130" s="1"/>
  <c r="V130" s="1"/>
  <c r="T129"/>
  <c r="F129" s="1"/>
  <c r="G128"/>
  <c r="H128"/>
  <c r="I128"/>
  <c r="J128"/>
  <c r="K128"/>
  <c r="L128"/>
  <c r="M128"/>
  <c r="N128"/>
  <c r="O128"/>
  <c r="P128"/>
  <c r="Q128"/>
  <c r="R128"/>
  <c r="S128"/>
  <c r="U128"/>
  <c r="E128"/>
  <c r="V105"/>
  <c r="G103"/>
  <c r="H103"/>
  <c r="I103"/>
  <c r="J103"/>
  <c r="K103"/>
  <c r="L103"/>
  <c r="M103"/>
  <c r="N103"/>
  <c r="O103"/>
  <c r="P103"/>
  <c r="Q103"/>
  <c r="R103"/>
  <c r="S103"/>
  <c r="U103"/>
  <c r="K101"/>
  <c r="G101"/>
  <c r="H101"/>
  <c r="I101"/>
  <c r="J101"/>
  <c r="L101"/>
  <c r="M101"/>
  <c r="N101"/>
  <c r="O101"/>
  <c r="P101"/>
  <c r="Q101"/>
  <c r="R101"/>
  <c r="S101"/>
  <c r="U101"/>
  <c r="G99"/>
  <c r="H99"/>
  <c r="I99"/>
  <c r="J99"/>
  <c r="K99"/>
  <c r="L99"/>
  <c r="M99"/>
  <c r="N99"/>
  <c r="O99"/>
  <c r="P99"/>
  <c r="Q99"/>
  <c r="R99"/>
  <c r="S99"/>
  <c r="U99"/>
  <c r="T89"/>
  <c r="T90"/>
  <c r="F90" s="1"/>
  <c r="V90" s="1"/>
  <c r="T92"/>
  <c r="T47"/>
  <c r="F47" s="1"/>
  <c r="V47" s="1"/>
  <c r="T46"/>
  <c r="V174"/>
  <c r="V173"/>
  <c r="V172"/>
  <c r="T156"/>
  <c r="T155" s="1"/>
  <c r="T134"/>
  <c r="T133" s="1"/>
  <c r="T127"/>
  <c r="F127" s="1"/>
  <c r="V127" s="1"/>
  <c r="T126"/>
  <c r="F126" s="1"/>
  <c r="G125"/>
  <c r="H125"/>
  <c r="I125"/>
  <c r="J125"/>
  <c r="K125"/>
  <c r="L125"/>
  <c r="M125"/>
  <c r="N125"/>
  <c r="O125"/>
  <c r="P125"/>
  <c r="Q125"/>
  <c r="R125"/>
  <c r="S125"/>
  <c r="U125"/>
  <c r="E125"/>
  <c r="T124"/>
  <c r="F124" s="1"/>
  <c r="G123"/>
  <c r="G122" s="1"/>
  <c r="H123"/>
  <c r="H122" s="1"/>
  <c r="I123"/>
  <c r="I122" s="1"/>
  <c r="J123"/>
  <c r="J122" s="1"/>
  <c r="K123"/>
  <c r="K122" s="1"/>
  <c r="L123"/>
  <c r="L122" s="1"/>
  <c r="M123"/>
  <c r="M122" s="1"/>
  <c r="N123"/>
  <c r="N122" s="1"/>
  <c r="O123"/>
  <c r="O122" s="1"/>
  <c r="P123"/>
  <c r="P122" s="1"/>
  <c r="Q123"/>
  <c r="Q122" s="1"/>
  <c r="R123"/>
  <c r="R122" s="1"/>
  <c r="S123"/>
  <c r="S122" s="1"/>
  <c r="U123"/>
  <c r="U122" s="1"/>
  <c r="E123"/>
  <c r="E122" s="1"/>
  <c r="G194"/>
  <c r="G193" s="1"/>
  <c r="H194"/>
  <c r="H193" s="1"/>
  <c r="I194"/>
  <c r="I193" s="1"/>
  <c r="J194"/>
  <c r="J193" s="1"/>
  <c r="K194"/>
  <c r="K193" s="1"/>
  <c r="L194"/>
  <c r="L193" s="1"/>
  <c r="M194"/>
  <c r="M193" s="1"/>
  <c r="N194"/>
  <c r="N193" s="1"/>
  <c r="O194"/>
  <c r="O193" s="1"/>
  <c r="P194"/>
  <c r="P193" s="1"/>
  <c r="Q194"/>
  <c r="Q193" s="1"/>
  <c r="R194"/>
  <c r="R193" s="1"/>
  <c r="S194"/>
  <c r="S193" s="1"/>
  <c r="U194"/>
  <c r="U193" s="1"/>
  <c r="E194"/>
  <c r="E193" s="1"/>
  <c r="T185"/>
  <c r="G180"/>
  <c r="H180"/>
  <c r="I180"/>
  <c r="J180"/>
  <c r="K180"/>
  <c r="L180"/>
  <c r="M180"/>
  <c r="N180"/>
  <c r="O180"/>
  <c r="P180"/>
  <c r="Q180"/>
  <c r="R180"/>
  <c r="S180"/>
  <c r="U180"/>
  <c r="T181"/>
  <c r="F181" s="1"/>
  <c r="V181" s="1"/>
  <c r="V180" s="1"/>
  <c r="E180"/>
  <c r="T132"/>
  <c r="F132" s="1"/>
  <c r="G131"/>
  <c r="H131"/>
  <c r="I131"/>
  <c r="J131"/>
  <c r="K131"/>
  <c r="L131"/>
  <c r="M131"/>
  <c r="N131"/>
  <c r="O131"/>
  <c r="P131"/>
  <c r="Q131"/>
  <c r="R131"/>
  <c r="S131"/>
  <c r="U131"/>
  <c r="E131"/>
  <c r="F84"/>
  <c r="T44"/>
  <c r="T61"/>
  <c r="F61" s="1"/>
  <c r="T195"/>
  <c r="T62"/>
  <c r="F62" s="1"/>
  <c r="V62" s="1"/>
  <c r="T58"/>
  <c r="T57" s="1"/>
  <c r="T59"/>
  <c r="F59" s="1"/>
  <c r="V59" s="1"/>
  <c r="T60"/>
  <c r="F60" s="1"/>
  <c r="V60" s="1"/>
  <c r="R98"/>
  <c r="F134"/>
  <c r="F133" s="1"/>
  <c r="V171"/>
  <c r="F146"/>
  <c r="V146"/>
  <c r="W166"/>
  <c r="F185" l="1"/>
  <c r="F184" s="1"/>
  <c r="T184"/>
  <c r="U198"/>
  <c r="F167"/>
  <c r="T166"/>
  <c r="T88"/>
  <c r="W40"/>
  <c r="W43"/>
  <c r="V67"/>
  <c r="F44"/>
  <c r="F43" s="1"/>
  <c r="T43"/>
  <c r="F58"/>
  <c r="F57" s="1"/>
  <c r="W101"/>
  <c r="V84"/>
  <c r="W99"/>
  <c r="W103"/>
  <c r="W122"/>
  <c r="Q98"/>
  <c r="M98"/>
  <c r="T147"/>
  <c r="W106"/>
  <c r="F92"/>
  <c r="V92" s="1"/>
  <c r="T91"/>
  <c r="W131"/>
  <c r="W123"/>
  <c r="W125"/>
  <c r="W147"/>
  <c r="W146"/>
  <c r="F149"/>
  <c r="V149" s="1"/>
  <c r="W128"/>
  <c r="F145"/>
  <c r="F144" s="1"/>
  <c r="T144"/>
  <c r="T123"/>
  <c r="W133"/>
  <c r="F114"/>
  <c r="T113"/>
  <c r="T106" s="1"/>
  <c r="F89"/>
  <c r="F88" s="1"/>
  <c r="H98"/>
  <c r="T131"/>
  <c r="F66"/>
  <c r="F65" s="1"/>
  <c r="F150"/>
  <c r="V150" s="1"/>
  <c r="I98"/>
  <c r="F148"/>
  <c r="J98"/>
  <c r="T101"/>
  <c r="F101" s="1"/>
  <c r="T99"/>
  <c r="F99" s="1"/>
  <c r="T103"/>
  <c r="F103" s="1"/>
  <c r="N98"/>
  <c r="K98"/>
  <c r="V134"/>
  <c r="V133" s="1"/>
  <c r="G98"/>
  <c r="T194"/>
  <c r="T193" s="1"/>
  <c r="F195"/>
  <c r="F46"/>
  <c r="F45" s="1"/>
  <c r="T45"/>
  <c r="F24"/>
  <c r="T20"/>
  <c r="P98"/>
  <c r="L98"/>
  <c r="S98"/>
  <c r="O98"/>
  <c r="W184"/>
  <c r="F27"/>
  <c r="V86"/>
  <c r="V168"/>
  <c r="T180"/>
  <c r="E98"/>
  <c r="W194"/>
  <c r="T128"/>
  <c r="T125"/>
  <c r="F156"/>
  <c r="U98"/>
  <c r="V129"/>
  <c r="V128" s="1"/>
  <c r="F128"/>
  <c r="F82"/>
  <c r="F180"/>
  <c r="V185"/>
  <c r="V184" s="1"/>
  <c r="V21"/>
  <c r="V61"/>
  <c r="F125"/>
  <c r="V126"/>
  <c r="V125" s="1"/>
  <c r="V102"/>
  <c r="V101" s="1"/>
  <c r="W193"/>
  <c r="V100"/>
  <c r="V99" s="1"/>
  <c r="V132"/>
  <c r="V131" s="1"/>
  <c r="F131"/>
  <c r="F123"/>
  <c r="V124"/>
  <c r="V123" s="1"/>
  <c r="V104"/>
  <c r="V103" s="1"/>
  <c r="V167" l="1"/>
  <c r="V166" s="1"/>
  <c r="F166"/>
  <c r="V122"/>
  <c r="V65"/>
  <c r="T122"/>
  <c r="F122"/>
  <c r="V44"/>
  <c r="V43" s="1"/>
  <c r="V58"/>
  <c r="V57" s="1"/>
  <c r="V89"/>
  <c r="V88" s="1"/>
  <c r="V46"/>
  <c r="V45" s="1"/>
  <c r="V145"/>
  <c r="V144" s="1"/>
  <c r="W98"/>
  <c r="F113"/>
  <c r="F106" s="1"/>
  <c r="V114"/>
  <c r="V113" s="1"/>
  <c r="V106" s="1"/>
  <c r="F147"/>
  <c r="F91"/>
  <c r="V156"/>
  <c r="V155" s="1"/>
  <c r="F155"/>
  <c r="L198"/>
  <c r="L199" s="1"/>
  <c r="L200" s="1"/>
  <c r="P198"/>
  <c r="P199" s="1"/>
  <c r="P200" s="1"/>
  <c r="M198"/>
  <c r="M199" s="1"/>
  <c r="M200" s="1"/>
  <c r="Q198"/>
  <c r="Q199" s="1"/>
  <c r="Q200" s="1"/>
  <c r="J198"/>
  <c r="J199" s="1"/>
  <c r="J200" s="1"/>
  <c r="O198"/>
  <c r="O199" s="1"/>
  <c r="O200" s="1"/>
  <c r="S198"/>
  <c r="S199" s="1"/>
  <c r="S200" s="1"/>
  <c r="N198"/>
  <c r="N199" s="1"/>
  <c r="N200" s="1"/>
  <c r="R198"/>
  <c r="R199" s="1"/>
  <c r="R200" s="1"/>
  <c r="E198"/>
  <c r="E199" s="1"/>
  <c r="E200" s="1"/>
  <c r="K198"/>
  <c r="K199" s="1"/>
  <c r="K200" s="1"/>
  <c r="I198"/>
  <c r="I199" s="1"/>
  <c r="I200" s="1"/>
  <c r="V66"/>
  <c r="V148"/>
  <c r="V147" s="1"/>
  <c r="T98"/>
  <c r="F98" s="1"/>
  <c r="F194"/>
  <c r="V195"/>
  <c r="V194" s="1"/>
  <c r="V193" s="1"/>
  <c r="V83"/>
  <c r="V82" s="1"/>
  <c r="V24"/>
  <c r="F20"/>
  <c r="V27"/>
  <c r="W75"/>
  <c r="V98"/>
  <c r="V91" l="1"/>
  <c r="V20"/>
  <c r="G198" l="1"/>
  <c r="H198"/>
  <c r="T63"/>
  <c r="W97" l="1"/>
  <c r="W96" s="1"/>
  <c r="F63"/>
  <c r="V63" l="1"/>
  <c r="W95" l="1"/>
  <c r="G199"/>
  <c r="G200" s="1"/>
  <c r="H199"/>
  <c r="H200" s="1"/>
  <c r="W198" l="1"/>
  <c r="U199"/>
  <c r="W199" l="1"/>
  <c r="U200"/>
  <c r="W200" s="1"/>
  <c r="T71" l="1"/>
  <c r="T40" s="1"/>
  <c r="T198" s="1"/>
  <c r="T199" s="1"/>
  <c r="T200" s="1"/>
  <c r="F72"/>
  <c r="F71" l="1"/>
  <c r="F40" s="1"/>
  <c r="F198" s="1"/>
  <c r="F199" s="1"/>
  <c r="F200" s="1"/>
  <c r="V72"/>
  <c r="V71" s="1"/>
  <c r="V40" s="1"/>
  <c r="V198" s="1"/>
  <c r="V199" s="1"/>
  <c r="V200" s="1"/>
</calcChain>
</file>

<file path=xl/sharedStrings.xml><?xml version="1.0" encoding="utf-8"?>
<sst xmlns="http://schemas.openxmlformats.org/spreadsheetml/2006/main" count="267" uniqueCount="160">
  <si>
    <t>Капітальний ремонт інших об’єктів</t>
  </si>
  <si>
    <t>Придбання обладнання і предметів довгострокового користування</t>
  </si>
  <si>
    <t xml:space="preserve"> </t>
  </si>
  <si>
    <t>№ п/п</t>
  </si>
  <si>
    <t>,</t>
  </si>
  <si>
    <t>ЗАЛИШОК ЛІМІТУ</t>
  </si>
  <si>
    <t>3132</t>
  </si>
  <si>
    <t>3110</t>
  </si>
  <si>
    <t>Всього бюджет розвитку</t>
  </si>
  <si>
    <t>Всього передані кошти</t>
  </si>
  <si>
    <t>Разом бюджет розвитку</t>
  </si>
  <si>
    <t>Дослідження і розробки, окремі заходи розвитку по реалізації державних (регіональних) програм</t>
  </si>
  <si>
    <t>3210</t>
  </si>
  <si>
    <t>12</t>
  </si>
  <si>
    <t>3142</t>
  </si>
  <si>
    <t>02</t>
  </si>
  <si>
    <t>Керівництво і управління у відповідній сфері у містах (місті Києві), селищах, селах, об’єднаних територіальних громадах</t>
  </si>
  <si>
    <t>Проведення експертної грошової оцінки земельної ділянки чи права на неї</t>
  </si>
  <si>
    <t>06</t>
  </si>
  <si>
    <t>08</t>
  </si>
  <si>
    <t>Відділ з питань фізичної культури та спорту Ніжинської міської ради</t>
  </si>
  <si>
    <t>Капітальне будівництво (придбання) інших об'єктів</t>
  </si>
  <si>
    <t>Співфінансування інвестиційних проектів, що реалізуються за рахунок коштів державного фонду регіонального розвитку</t>
  </si>
  <si>
    <t>150122      1217363</t>
  </si>
  <si>
    <t>% виконання</t>
  </si>
  <si>
    <t>Заходи з енергозбереження</t>
  </si>
  <si>
    <t>1217330</t>
  </si>
  <si>
    <t>Будівництво інших об’єктів комунальної власносності</t>
  </si>
  <si>
    <t>Реконструкція та реставрація інших об’єктів</t>
  </si>
  <si>
    <t>0212030</t>
  </si>
  <si>
    <t>Лікарсько-акушерська допомога вагітним, породіллям</t>
  </si>
  <si>
    <t xml:space="preserve">Капітальні трансферти підприємствам (установам, організаціям) </t>
  </si>
  <si>
    <t xml:space="preserve">Придбання обладнання і предметів довгострокового користування </t>
  </si>
  <si>
    <t>3710160</t>
  </si>
  <si>
    <t>3122</t>
  </si>
  <si>
    <t>Капітальне будівництво (придбання) інших об’єктів</t>
  </si>
  <si>
    <t>Багатопрофільна стаціонарна медична допомога населенню</t>
  </si>
  <si>
    <t>0212010</t>
  </si>
  <si>
    <t>0213241</t>
  </si>
  <si>
    <t>Забезпечення діяльності інших закладів у сфері соціального захисту і соціального забезпечення</t>
  </si>
  <si>
    <t>3100000</t>
  </si>
  <si>
    <t>3117650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</si>
  <si>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</si>
  <si>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>0213133</t>
  </si>
  <si>
    <t>Інші заходи та заклади молодіжної політики</t>
  </si>
  <si>
    <t>0217520</t>
  </si>
  <si>
    <t>Реалізація Національної програми інформатизації</t>
  </si>
  <si>
    <t>Упрівління освіти міської ради</t>
  </si>
  <si>
    <t>3117520</t>
  </si>
  <si>
    <t>Програма інформатизації діяльності Управління комунального майна та земельних відносин Ніжинської міської ради  Чернігівської області на 2020-2022роки</t>
  </si>
  <si>
    <t>2281</t>
  </si>
  <si>
    <t xml:space="preserve">Надання загальної середньої освіти закладами загальної середньої освіти </t>
  </si>
  <si>
    <t>Найменування інвестиційного проекту</t>
  </si>
  <si>
    <t>Найменування бюджетної програми згідно з Типовою програмною класифікацією видатків та кредитування місцевого бюджету</t>
  </si>
  <si>
    <t>Найменування головного розпорядника коштів місцевого бюджету/ відповідального виконавця</t>
  </si>
  <si>
    <t>Профінансовано  з початку року</t>
  </si>
  <si>
    <t>Виконавчий комітет  міської ради</t>
  </si>
  <si>
    <t xml:space="preserve">Управління соціального захисту населення міської ради </t>
  </si>
  <si>
    <t>0813104</t>
  </si>
  <si>
    <t>Забезпечення соціальними послугами за місцем проживання громадян, які не здатні до самообслуговування у зв’язку з похилим віком, хворобою, інвалідністю</t>
  </si>
  <si>
    <t>Управління культури і туризму  Ніжинської міської ради</t>
  </si>
  <si>
    <t>Управління житлово-комун.господарства та будівництва Ніжинської міської ради</t>
  </si>
  <si>
    <t>Капітальний ремонт тротуарів (вул.Овдіївська, Шевченка, Московська, Синяківська), в т.ч. ПКД</t>
  </si>
  <si>
    <t>Програма  інформатизації діяльності Управління житлово-комунального господарства та будівництва Ніжинської міської ради Чернігівської області на 2020-2022 роки</t>
  </si>
  <si>
    <t>Придбання техніки</t>
  </si>
  <si>
    <t>Фінансове управління Ніжинської міської ради</t>
  </si>
  <si>
    <t>Управління комунального майна та земельних відносин Ніжинської міської ради</t>
  </si>
  <si>
    <t>Субвенції з ДБ</t>
  </si>
  <si>
    <t>Бюджет розвитку без субвенцій</t>
  </si>
  <si>
    <t>Обсяги</t>
  </si>
  <si>
    <t>капітальних вкладень бюджету Ніжинської міської ТГ у розрізі інвестиційних проектів</t>
  </si>
  <si>
    <t>Заходи та роботи з територіальної оборони</t>
  </si>
  <si>
    <t>Капітальний ремонт частини даху ЗОШ № 7 м.Ніжин, вул. Гоголя,15 Чернігівська обл., в т.ч. ПКД</t>
  </si>
  <si>
    <t>0611021</t>
  </si>
  <si>
    <t xml:space="preserve">Надання спеціальної освіти мистецьким школам  </t>
  </si>
  <si>
    <t>Міська програма реалізації повноважень міської ради у галузі земельних відносин на 2023рік</t>
  </si>
  <si>
    <t>у 2024 році</t>
  </si>
  <si>
    <t>Обсяг капітальних вкладень місцевого бюджету у 2024 році, гривень</t>
  </si>
  <si>
    <t>Міська цільова програма  "Фінансова підтримка та розвиток  Комунального некомерційного підприємства "Ніжинський міський пологовий будинок на 2024р"</t>
  </si>
  <si>
    <t>0212100</t>
  </si>
  <si>
    <t>Стоматологічна допомога населенню</t>
  </si>
  <si>
    <t>Міська цільова Програма фінансової підтримки комунального некомерційного підприємства "Ніжинська міська стоматологічна поліклініка" Ніжинської міської ради Чернігівської області на 2024рік</t>
  </si>
  <si>
    <t>0218240</t>
  </si>
  <si>
    <t xml:space="preserve">Комплексна програма заходів та робіт з територіальної оборони Ніжинської міської територіальної громади на 2024 рік </t>
  </si>
  <si>
    <t>Капітальний ремонт та облаштування протирадіаційного укриття № 95774 Ніжинської загальноосвітньої школи І-ІІІ ступенів №15 Ніжинської міської ради Чернігівської області, м. Ніжин, вул. Об’їжджа, 123, Чернігівська обл.", в т.ч. ПКД(співфінансування)</t>
  </si>
  <si>
    <t>Міська цільова програма з капітального ремонту ліфтів в багатоквартирних житлових будинках Ніжинської міської територіальної громади на 2024рік</t>
  </si>
  <si>
    <r>
      <t>Капітальний ремонт  частини приміщення  (50м</t>
    </r>
    <r>
      <rPr>
        <sz val="20"/>
        <color indexed="8"/>
        <rFont val="Calibri"/>
        <family val="2"/>
        <charset val="204"/>
      </rPr>
      <t>²</t>
    </r>
    <r>
      <rPr>
        <sz val="20"/>
        <color indexed="8"/>
        <rFont val="Times New Roman"/>
        <family val="1"/>
        <charset val="204"/>
      </rPr>
      <t>)   Територіального центру по вул. Шевченка,99-Є у м.Ніжині Чернігівської області в т.ч. ПВР</t>
    </r>
  </si>
  <si>
    <t>Експлуатація та технічне обслуговування житлового фонду</t>
  </si>
  <si>
    <t>Капітальний ремонт житлового фонду ((приміщень)</t>
  </si>
  <si>
    <t>Капітальний ремонт частини підїздної дороги до кладовища "Овдіївське" від №19 до №37по вул. Вознесенська та від №67 до №83 по вул. Лисенка Миколи</t>
  </si>
  <si>
    <t>Заходи із запобігання та ліквідації надзвичайних ситуацій та наслідків стихійного лиха</t>
  </si>
  <si>
    <t>Інша діяльність у сфері державного управління</t>
  </si>
  <si>
    <t>0210180</t>
  </si>
  <si>
    <t>Програма інформатизації Ніжинської міської територіальної громади на 2024 - 2026 роки</t>
  </si>
  <si>
    <t>0217640</t>
  </si>
  <si>
    <t>Комплексна програма енергоефективності бюджетної, комунальної  та житлової сфер Ніжинської територіальної громади на 2022 - 2024 роки (співфінансування проекту  встановлення сонячної електростанції на даху )</t>
  </si>
  <si>
    <t>Утримання та навчально-тренувальна робота комунальних дитячо-юнацьких спортивних шкіл</t>
  </si>
  <si>
    <t>Будівництво інших об’єктів  комунальної власності</t>
  </si>
  <si>
    <t>Будівництво ЛЕП по вул.Арвата, Афганців, П.Морозова із встановленням КТП в м.Ніжин Чернігівської обл., в т.ч. ПВР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</si>
  <si>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</si>
  <si>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КМУ у попередніх бюджетних періодах (за спеціальним фондом ДБ)</t>
  </si>
  <si>
    <t>освіта                                                  1292</t>
  </si>
  <si>
    <t>0218110</t>
  </si>
  <si>
    <t xml:space="preserve">Міська цільова програма цивільного захисту Ніжинської ТГ на 2024 рік 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</si>
  <si>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дорішень КМУ у попередніх бюджетних періодах (за спеціальним фондом ДБ)</t>
  </si>
  <si>
    <t>Придбання засобів навчання та мультимедійного обладнання  (Співфінансування з бюджету Ніжинської міської ТГ)</t>
  </si>
  <si>
    <t>0611291</t>
  </si>
  <si>
    <t>0617321</t>
  </si>
  <si>
    <t>Будівництво освітніх установ та закладів</t>
  </si>
  <si>
    <t>Реконструкція системи газопостачання об’єкта за адресою: Чернігівська обл., місто Ніжин, вул. Івана Франка, буд.22, в т.ч. ПВР (приміщення СЮТ)</t>
  </si>
  <si>
    <t>Реконструкція системи газопостачання об’єкта за адресою: Чернігівська обл., місто Ніжин, вул. Овдіївська, буд.227, в т.ч. ПВР (приміщення гімназії №13)</t>
  </si>
  <si>
    <t>Надання спеціалізованої освіти мистецькими школами</t>
  </si>
  <si>
    <t>Дооснащення безоплатної мультифункціональної аудіовізуальної студії для розвитку молоді у сфері креативних індустрій у приміщенні музичної школи, створеної у партнерстві з ГО "Культурна платформа Закарпаття" та Дитячим фондом ООН (ЮНІСЕФ)</t>
  </si>
  <si>
    <t>Проведення навчально-тренувальних зборів і змагань з олімпійських видів спорту</t>
  </si>
  <si>
    <t>Програма розвитку фізичної культури та спорту відділу з питань фізичної культури та спорту ( придбання інвентарю-страхувального подіума для тренера на різновисокі бруси федерації гімнастики спортивної)</t>
  </si>
  <si>
    <t>Придбання 2-х килимів  КДЮСШ</t>
  </si>
  <si>
    <t>1210180</t>
  </si>
  <si>
    <t>Будівництво системи передачі даних та відеоспостереження м. Ніжин, Чернігівської обл.,в т.ч. ПКД</t>
  </si>
  <si>
    <t xml:space="preserve"> МЦП Удосконалення системи поводження з ТПВ на 2024 рік" - придбання багаторічних насаджень</t>
  </si>
  <si>
    <t xml:space="preserve">Програма розвитку міжнародної та інвестиційної діяльності в Ніжинській міській ТГ - співфінансування проекту  "Безпечна громада на 2023-2027" (Будівництво  мережі відеоспостереження в громадських місцях, в т.ч. ПКД) </t>
  </si>
  <si>
    <t>Програма розвитку міжнародної та інвестиційної діяльності в Ніжинській міській ТГ  - проект відновлення  послуг  місцевого самоврядування (закупівля навісного обладнання для багатофункціональної комунальної машини)</t>
  </si>
  <si>
    <t xml:space="preserve">Міська цільова Програма фінансової підтримки КНП «Ніжинська центральна міська лікарня імені Миколи Галицького» на 2024 рік                                                                                                                  -проведенння капітального ремонту приміщень - 12 863 300 грн.                                                                                                                                                                                                                                       - обладнання для реабілітаційного віддділення -19 172 839,27грн                                                                                                                                                                   - придбання оснащення ренгеноопераційної та надання медичної допомоги за напрямком ендоваскулярна хірургія, хірургічного відділення №2, неврологічного відділення №2 - 4 210 800грн.                                                                                                     - виготовлення ПКД по капітальному ремонту приміщень:  під укриття - 500 000,00  та дитячого відділення -  500 000,00                                                      </t>
  </si>
  <si>
    <t xml:space="preserve">Комплексна програма енергоефективності бюджетної, комунальної та житлової сфер  Ніжинської  міської ТГ "Будівництво  мережевої  сонячної  електростанції на 130кВт для власного споживання  електричної енергії КП "НУВКГ" (ВНС "Червона Гребля") </t>
  </si>
  <si>
    <t>Управління ЖКГ та будівництва міської ради</t>
  </si>
  <si>
    <t>Програма розвитку цивільного захисту Ніжинської міської територіальної громади на 2024 рік (Укриття  для ДНЗ №13)</t>
  </si>
  <si>
    <t>0617520</t>
  </si>
  <si>
    <t>Забезпечення діяльності бібліотек</t>
  </si>
  <si>
    <t>Передплата періодичних видань для ЦБС</t>
  </si>
  <si>
    <t>Забезпечення діяльності інших закладів в галузі  культури і мистецтва</t>
  </si>
  <si>
    <t>Придбання обладнання централізованій бухгалтерії</t>
  </si>
  <si>
    <t>Внески до статутного капіталу суб’єктів господарювання</t>
  </si>
  <si>
    <t xml:space="preserve">Програма розвитку цивільного захисту Ніжинської міської територіальної громади на 2024 рік (КП "СЕЗ" прицеп)      </t>
  </si>
  <si>
    <t xml:space="preserve">Програма розвитку цивільного захисту Ніжинської міської територіальної громади на 2024 рік ,                                                                                                                                   в т.ч. укриття ДНЗ №13 -  4 200 700грн                                                                                                                        </t>
  </si>
  <si>
    <t xml:space="preserve">«Програма розвитку міжнародної та інвестиційної діяльності у Ніжинській міській  територіальній громаді на 2024 р.» - співфінансування проектів: створення умов для  працевлаштування ВПО шляхом створення  виробництва з пошиття одягу                                                                                 кодиціонери - 407497 грн.;                                                                                                                   </t>
  </si>
  <si>
    <t>ПРОФІНАНСОВАНО у вересні</t>
  </si>
  <si>
    <t>профінанс в вересні</t>
  </si>
  <si>
    <t xml:space="preserve"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2024 рік (проведенння кап. ремонту приміщень-2 600 000,                                                                                                                          обладнання для реабілітац.відділення -6 130 910,73,                                                                                                 </t>
  </si>
  <si>
    <t>Виготовлення ПКД "Будівництво світлофорного об’єкту по вул. Незалежності</t>
  </si>
  <si>
    <t>Виготовлення ПКД на капітальний ремонт вулично - шляхової мережі по вул. Геологів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</si>
  <si>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дорішень КМУ у попередніх бюджетних періодах (за спеціальним фондом ДБ)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</si>
  <si>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</si>
  <si>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</si>
  <si>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ДБ МБ на забезпечення якісної, сучасної та доступної загальної середньої освіти "Нова українська школа" (Придбання засобів навчання та мультимедійного обладнання )</t>
  </si>
  <si>
    <t>освіта                                                  1293</t>
  </si>
  <si>
    <t>освіта                                                  1294</t>
  </si>
  <si>
    <t>освіта                                                  1295</t>
  </si>
  <si>
    <t>освіта                                                  1296</t>
  </si>
  <si>
    <t>освіта                                                  1297</t>
  </si>
  <si>
    <t>освіта                                                  1298</t>
  </si>
  <si>
    <t>освіта                                                  1299</t>
  </si>
  <si>
    <t>освіта                                                  1300</t>
  </si>
  <si>
    <t>освіта                                                  1301</t>
  </si>
  <si>
    <t>освіта                                                  1302</t>
  </si>
  <si>
    <t>освіта                                                  1303</t>
  </si>
  <si>
    <t>освіта                                                  1304</t>
  </si>
  <si>
    <t>освіта                                                  1182</t>
  </si>
  <si>
    <t xml:space="preserve">Касові на 01.10.2024  </t>
  </si>
  <si>
    <t>МЦП "Розвитку та фінансової підтримки комунальних підприємств Ніжинської міської ТГ на 2024 рік"( КП "НУВКГ)</t>
  </si>
  <si>
    <t>станом на 01.10.2024 р.</t>
  </si>
  <si>
    <t>профінансовано  за  січень - вересень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</si>
</sst>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#,##0.000"/>
  </numFmts>
  <fonts count="6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name val="Times New Roman"/>
      <family val="1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b/>
      <i/>
      <sz val="18"/>
      <name val="Arial Cyr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sz val="14"/>
      <color indexed="8"/>
      <name val="Arial Cyr"/>
      <charset val="204"/>
    </font>
    <font>
      <sz val="13"/>
      <name val="Arial Cyr"/>
      <charset val="204"/>
    </font>
    <font>
      <i/>
      <sz val="16"/>
      <name val="Arial Cyr"/>
      <charset val="204"/>
    </font>
    <font>
      <i/>
      <sz val="14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0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16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rgb="FFFF0000"/>
      <name val="Arial Cyr"/>
      <charset val="204"/>
    </font>
    <font>
      <i/>
      <sz val="2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6"/>
      <color theme="10"/>
      <name val="Arial Cyr"/>
      <charset val="204"/>
    </font>
    <font>
      <sz val="20"/>
      <color indexed="8"/>
      <name val="Calibri"/>
      <family val="2"/>
      <charset val="204"/>
    </font>
    <font>
      <sz val="12"/>
      <name val="Arial"/>
      <family val="2"/>
      <charset val="204"/>
    </font>
    <font>
      <sz val="20"/>
      <color indexed="8"/>
      <name val="Arial Cyr"/>
      <charset val="204"/>
    </font>
    <font>
      <b/>
      <sz val="10"/>
      <name val="Times New Roman"/>
      <family val="1"/>
      <charset val="204"/>
    </font>
    <font>
      <b/>
      <sz val="16"/>
      <name val="Arial Cyr"/>
      <charset val="1"/>
    </font>
    <font>
      <b/>
      <sz val="14"/>
      <name val="Arial Cyr"/>
      <charset val="1"/>
    </font>
    <font>
      <sz val="20"/>
      <name val="Arial"/>
      <family val="2"/>
      <charset val="204"/>
    </font>
    <font>
      <i/>
      <sz val="16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3" fillId="0" borderId="0">
      <alignment vertical="top"/>
    </xf>
    <xf numFmtId="0" fontId="58" fillId="0" borderId="0" applyNumberFormat="0" applyFill="0" applyBorder="0" applyAlignment="0" applyProtection="0">
      <alignment vertical="top"/>
      <protection locked="0"/>
    </xf>
  </cellStyleXfs>
  <cellXfs count="364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165" fontId="9" fillId="2" borderId="2" xfId="0" applyNumberFormat="1" applyFont="1" applyFill="1" applyBorder="1"/>
    <xf numFmtId="165" fontId="9" fillId="2" borderId="2" xfId="0" applyNumberFormat="1" applyFont="1" applyFill="1" applyBorder="1" applyAlignment="1"/>
    <xf numFmtId="165" fontId="8" fillId="2" borderId="2" xfId="0" applyNumberFormat="1" applyFont="1" applyFill="1" applyBorder="1"/>
    <xf numFmtId="165" fontId="8" fillId="2" borderId="2" xfId="0" applyNumberFormat="1" applyFont="1" applyFill="1" applyBorder="1" applyAlignment="1">
      <alignment wrapText="1"/>
    </xf>
    <xf numFmtId="165" fontId="8" fillId="2" borderId="2" xfId="0" applyNumberFormat="1" applyFont="1" applyFill="1" applyBorder="1" applyAlignment="1"/>
    <xf numFmtId="2" fontId="4" fillId="0" borderId="0" xfId="0" applyNumberFormat="1" applyFont="1"/>
    <xf numFmtId="0" fontId="0" fillId="0" borderId="2" xfId="0" applyBorder="1"/>
    <xf numFmtId="165" fontId="0" fillId="0" borderId="2" xfId="0" applyNumberFormat="1" applyBorder="1"/>
    <xf numFmtId="0" fontId="12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wrapText="1"/>
    </xf>
    <xf numFmtId="1" fontId="14" fillId="2" borderId="2" xfId="0" applyNumberFormat="1" applyFont="1" applyFill="1" applyBorder="1" applyAlignment="1">
      <alignment wrapText="1"/>
    </xf>
    <xf numFmtId="49" fontId="14" fillId="0" borderId="2" xfId="0" applyNumberFormat="1" applyFont="1" applyBorder="1" applyAlignment="1">
      <alignment horizontal="center" wrapText="1"/>
    </xf>
    <xf numFmtId="1" fontId="12" fillId="2" borderId="0" xfId="0" applyNumberFormat="1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/>
    <xf numFmtId="49" fontId="17" fillId="2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Border="1"/>
    <xf numFmtId="165" fontId="15" fillId="2" borderId="0" xfId="0" applyNumberFormat="1" applyFont="1" applyFill="1" applyBorder="1" applyAlignment="1"/>
    <xf numFmtId="165" fontId="18" fillId="2" borderId="2" xfId="0" applyNumberFormat="1" applyFont="1" applyFill="1" applyBorder="1" applyAlignment="1">
      <alignment wrapText="1"/>
    </xf>
    <xf numFmtId="165" fontId="9" fillId="2" borderId="2" xfId="0" applyNumberFormat="1" applyFont="1" applyFill="1" applyBorder="1" applyAlignment="1">
      <alignment wrapText="1"/>
    </xf>
    <xf numFmtId="0" fontId="17" fillId="0" borderId="0" xfId="0" applyFont="1"/>
    <xf numFmtId="0" fontId="19" fillId="0" borderId="0" xfId="0" applyFont="1" applyBorder="1"/>
    <xf numFmtId="0" fontId="19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49" fontId="17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/>
    <xf numFmtId="49" fontId="14" fillId="0" borderId="2" xfId="0" applyNumberFormat="1" applyFont="1" applyFill="1" applyBorder="1" applyAlignment="1">
      <alignment horizontal="center" wrapText="1"/>
    </xf>
    <xf numFmtId="2" fontId="0" fillId="0" borderId="2" xfId="0" applyNumberFormat="1" applyFill="1" applyBorder="1"/>
    <xf numFmtId="49" fontId="12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wrapText="1"/>
    </xf>
    <xf numFmtId="1" fontId="14" fillId="0" borderId="2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wrapText="1"/>
    </xf>
    <xf numFmtId="49" fontId="15" fillId="0" borderId="2" xfId="0" applyNumberFormat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wrapText="1"/>
    </xf>
    <xf numFmtId="0" fontId="17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49" fontId="17" fillId="3" borderId="2" xfId="0" applyNumberFormat="1" applyFont="1" applyFill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2" fontId="8" fillId="0" borderId="2" xfId="0" applyNumberFormat="1" applyFont="1" applyFill="1" applyBorder="1"/>
    <xf numFmtId="0" fontId="0" fillId="0" borderId="2" xfId="0" applyFill="1" applyBorder="1"/>
    <xf numFmtId="0" fontId="0" fillId="0" borderId="0" xfId="0" applyFill="1"/>
    <xf numFmtId="49" fontId="5" fillId="0" borderId="2" xfId="0" applyNumberFormat="1" applyFont="1" applyFill="1" applyBorder="1" applyAlignment="1">
      <alignment horizontal="center" wrapText="1"/>
    </xf>
    <xf numFmtId="49" fontId="17" fillId="6" borderId="2" xfId="0" applyNumberFormat="1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left" wrapText="1"/>
    </xf>
    <xf numFmtId="0" fontId="17" fillId="6" borderId="2" xfId="0" applyFont="1" applyFill="1" applyBorder="1" applyAlignment="1">
      <alignment horizontal="center" wrapText="1"/>
    </xf>
    <xf numFmtId="0" fontId="30" fillId="0" borderId="2" xfId="0" applyFont="1" applyBorder="1" applyAlignment="1">
      <alignment horizontal="left" vertical="center" wrapText="1"/>
    </xf>
    <xf numFmtId="0" fontId="30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30" fillId="0" borderId="2" xfId="0" applyNumberFormat="1" applyFont="1" applyBorder="1" applyAlignment="1">
      <alignment horizontal="left" vertical="center" wrapText="1"/>
    </xf>
    <xf numFmtId="166" fontId="34" fillId="0" borderId="2" xfId="1" applyNumberFormat="1" applyFont="1" applyFill="1" applyBorder="1" applyAlignment="1">
      <alignment vertical="top" wrapText="1"/>
    </xf>
    <xf numFmtId="0" fontId="31" fillId="6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4" fontId="31" fillId="6" borderId="2" xfId="0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top" wrapText="1"/>
    </xf>
    <xf numFmtId="0" fontId="22" fillId="6" borderId="2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4" fontId="30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top" wrapText="1"/>
    </xf>
    <xf numFmtId="0" fontId="30" fillId="0" borderId="5" xfId="0" applyFont="1" applyFill="1" applyBorder="1" applyAlignment="1">
      <alignment horizontal="left" vertical="center" wrapText="1"/>
    </xf>
    <xf numFmtId="166" fontId="38" fillId="2" borderId="2" xfId="1" applyNumberFormat="1" applyFont="1" applyFill="1" applyBorder="1" applyAlignment="1">
      <alignment vertical="top" wrapText="1"/>
    </xf>
    <xf numFmtId="0" fontId="14" fillId="6" borderId="2" xfId="0" applyFont="1" applyFill="1" applyBorder="1" applyAlignment="1">
      <alignment horizontal="left" vertical="center" wrapText="1"/>
    </xf>
    <xf numFmtId="166" fontId="38" fillId="2" borderId="5" xfId="1" applyNumberFormat="1" applyFont="1" applyFill="1" applyBorder="1" applyAlignment="1">
      <alignment vertical="top" wrapText="1"/>
    </xf>
    <xf numFmtId="166" fontId="38" fillId="0" borderId="5" xfId="1" applyNumberFormat="1" applyFont="1" applyFill="1" applyBorder="1" applyAlignment="1">
      <alignment vertical="top" wrapText="1"/>
    </xf>
    <xf numFmtId="49" fontId="7" fillId="9" borderId="2" xfId="0" applyNumberFormat="1" applyFont="1" applyFill="1" applyBorder="1" applyAlignment="1">
      <alignment horizontal="center"/>
    </xf>
    <xf numFmtId="0" fontId="9" fillId="9" borderId="2" xfId="0" applyFont="1" applyFill="1" applyBorder="1" applyAlignment="1">
      <alignment horizontal="left" wrapText="1"/>
    </xf>
    <xf numFmtId="0" fontId="8" fillId="9" borderId="2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center"/>
    </xf>
    <xf numFmtId="49" fontId="12" fillId="10" borderId="2" xfId="0" applyNumberFormat="1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/>
    </xf>
    <xf numFmtId="0" fontId="31" fillId="10" borderId="2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left" vertical="center" wrapText="1"/>
    </xf>
    <xf numFmtId="4" fontId="30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wrapText="1"/>
    </xf>
    <xf numFmtId="4" fontId="30" fillId="5" borderId="7" xfId="0" applyNumberFormat="1" applyFont="1" applyFill="1" applyBorder="1" applyAlignment="1">
      <alignment horizontal="center" vertical="center" wrapText="1"/>
    </xf>
    <xf numFmtId="166" fontId="34" fillId="6" borderId="2" xfId="1" applyNumberFormat="1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0" fontId="0" fillId="6" borderId="2" xfId="0" applyFill="1" applyBorder="1"/>
    <xf numFmtId="0" fontId="38" fillId="0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wrapText="1"/>
    </xf>
    <xf numFmtId="0" fontId="38" fillId="0" borderId="5" xfId="0" applyFont="1" applyBorder="1" applyAlignment="1">
      <alignment horizontal="left" vertical="top" wrapText="1"/>
    </xf>
    <xf numFmtId="49" fontId="17" fillId="6" borderId="2" xfId="0" applyNumberFormat="1" applyFont="1" applyFill="1" applyBorder="1" applyAlignment="1">
      <alignment horizontal="center"/>
    </xf>
    <xf numFmtId="0" fontId="38" fillId="6" borderId="5" xfId="0" applyFont="1" applyFill="1" applyBorder="1" applyAlignment="1">
      <alignment horizontal="left" vertical="top" wrapText="1"/>
    </xf>
    <xf numFmtId="4" fontId="30" fillId="0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left" vertical="top" wrapText="1"/>
    </xf>
    <xf numFmtId="0" fontId="30" fillId="5" borderId="5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166" fontId="38" fillId="0" borderId="2" xfId="1" applyNumberFormat="1" applyFont="1" applyFill="1" applyBorder="1" applyAlignment="1">
      <alignment vertical="top" wrapText="1"/>
    </xf>
    <xf numFmtId="166" fontId="38" fillId="5" borderId="2" xfId="1" applyNumberFormat="1" applyFont="1" applyFill="1" applyBorder="1" applyAlignment="1">
      <alignment vertical="top" wrapText="1"/>
    </xf>
    <xf numFmtId="4" fontId="31" fillId="5" borderId="2" xfId="0" applyNumberFormat="1" applyFont="1" applyFill="1" applyBorder="1" applyAlignment="1">
      <alignment horizontal="center" vertical="center" wrapText="1"/>
    </xf>
    <xf numFmtId="4" fontId="32" fillId="5" borderId="2" xfId="0" applyNumberFormat="1" applyFont="1" applyFill="1" applyBorder="1" applyAlignment="1">
      <alignment horizontal="center" vertical="center"/>
    </xf>
    <xf numFmtId="4" fontId="32" fillId="0" borderId="2" xfId="0" applyNumberFormat="1" applyFont="1" applyBorder="1" applyAlignment="1">
      <alignment horizontal="center" vertical="center"/>
    </xf>
    <xf numFmtId="4" fontId="32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2" fillId="0" borderId="2" xfId="0" applyNumberFormat="1" applyFont="1" applyFill="1" applyBorder="1" applyAlignment="1">
      <alignment horizontal="center" vertical="center"/>
    </xf>
    <xf numFmtId="4" fontId="31" fillId="10" borderId="2" xfId="0" applyNumberFormat="1" applyFont="1" applyFill="1" applyBorder="1" applyAlignment="1">
      <alignment horizontal="center" vertical="center"/>
    </xf>
    <xf numFmtId="4" fontId="31" fillId="9" borderId="2" xfId="0" applyNumberFormat="1" applyFont="1" applyFill="1" applyBorder="1" applyAlignment="1">
      <alignment horizontal="center" vertical="center"/>
    </xf>
    <xf numFmtId="4" fontId="31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center" vertical="center"/>
    </xf>
    <xf numFmtId="4" fontId="31" fillId="6" borderId="2" xfId="0" applyNumberFormat="1" applyFont="1" applyFill="1" applyBorder="1" applyAlignment="1">
      <alignment horizontal="center" vertical="center"/>
    </xf>
    <xf numFmtId="4" fontId="30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30" fillId="6" borderId="2" xfId="0" applyNumberFormat="1" applyFont="1" applyFill="1" applyBorder="1" applyAlignment="1">
      <alignment horizontal="center" vertical="center"/>
    </xf>
    <xf numFmtId="4" fontId="44" fillId="0" borderId="2" xfId="0" applyNumberFormat="1" applyFont="1" applyFill="1" applyBorder="1" applyAlignment="1">
      <alignment horizontal="center" vertical="center"/>
    </xf>
    <xf numFmtId="4" fontId="30" fillId="5" borderId="2" xfId="0" applyNumberFormat="1" applyFont="1" applyFill="1" applyBorder="1" applyAlignment="1">
      <alignment horizontal="center" vertical="center"/>
    </xf>
    <xf numFmtId="4" fontId="31" fillId="5" borderId="2" xfId="0" applyNumberFormat="1" applyFont="1" applyFill="1" applyBorder="1" applyAlignment="1">
      <alignment horizontal="center" vertical="center"/>
    </xf>
    <xf numFmtId="4" fontId="31" fillId="7" borderId="2" xfId="0" applyNumberFormat="1" applyFont="1" applyFill="1" applyBorder="1" applyAlignment="1">
      <alignment horizontal="center" vertical="center"/>
    </xf>
    <xf numFmtId="4" fontId="8" fillId="6" borderId="2" xfId="0" applyNumberFormat="1" applyFont="1" applyFill="1" applyBorder="1" applyAlignment="1">
      <alignment horizontal="center" vertical="center"/>
    </xf>
    <xf numFmtId="4" fontId="42" fillId="11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44" fillId="0" borderId="2" xfId="0" applyNumberFormat="1" applyFont="1" applyBorder="1" applyAlignment="1">
      <alignment horizontal="center" vertical="center"/>
    </xf>
    <xf numFmtId="4" fontId="31" fillId="8" borderId="2" xfId="0" applyNumberFormat="1" applyFont="1" applyFill="1" applyBorder="1" applyAlignment="1">
      <alignment horizontal="center" vertical="center"/>
    </xf>
    <xf numFmtId="166" fontId="38" fillId="6" borderId="2" xfId="1" applyNumberFormat="1" applyFont="1" applyFill="1" applyBorder="1" applyAlignment="1">
      <alignment vertical="top" wrapText="1"/>
    </xf>
    <xf numFmtId="166" fontId="42" fillId="6" borderId="2" xfId="1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0" fontId="29" fillId="11" borderId="2" xfId="0" applyFont="1" applyFill="1" applyBorder="1" applyAlignment="1">
      <alignment horizontal="left" vertical="center" wrapText="1"/>
    </xf>
    <xf numFmtId="4" fontId="32" fillId="6" borderId="2" xfId="0" applyNumberFormat="1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wrapText="1"/>
    </xf>
    <xf numFmtId="49" fontId="35" fillId="0" borderId="2" xfId="0" applyNumberFormat="1" applyFont="1" applyBorder="1" applyAlignment="1">
      <alignment horizontal="center" vertical="top" wrapText="1"/>
    </xf>
    <xf numFmtId="49" fontId="41" fillId="6" borderId="2" xfId="0" applyNumberFormat="1" applyFont="1" applyFill="1" applyBorder="1" applyAlignment="1">
      <alignment horizontal="center" vertical="top" wrapText="1"/>
    </xf>
    <xf numFmtId="0" fontId="30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23" fillId="0" borderId="0" xfId="0" applyFont="1"/>
    <xf numFmtId="0" fontId="0" fillId="3" borderId="2" xfId="0" applyFill="1" applyBorder="1" applyAlignment="1">
      <alignment horizontal="center" vertical="center"/>
    </xf>
    <xf numFmtId="0" fontId="38" fillId="0" borderId="2" xfId="0" applyFont="1" applyBorder="1" applyAlignment="1">
      <alignment wrapText="1"/>
    </xf>
    <xf numFmtId="0" fontId="46" fillId="2" borderId="2" xfId="0" applyFont="1" applyFill="1" applyBorder="1" applyAlignment="1">
      <alignment horizontal="left" vertical="center" wrapText="1"/>
    </xf>
    <xf numFmtId="0" fontId="38" fillId="6" borderId="2" xfId="0" applyFont="1" applyFill="1" applyBorder="1" applyAlignment="1">
      <alignment wrapText="1"/>
    </xf>
    <xf numFmtId="166" fontId="35" fillId="6" borderId="2" xfId="1" applyNumberFormat="1" applyFont="1" applyFill="1" applyBorder="1" applyAlignment="1">
      <alignment vertical="top" wrapText="1"/>
    </xf>
    <xf numFmtId="166" fontId="36" fillId="0" borderId="2" xfId="1" applyNumberFormat="1" applyFont="1" applyFill="1" applyBorder="1" applyAlignment="1">
      <alignment vertical="center" wrapText="1"/>
    </xf>
    <xf numFmtId="0" fontId="47" fillId="6" borderId="2" xfId="0" applyFont="1" applyFill="1" applyBorder="1" applyAlignment="1">
      <alignment wrapText="1"/>
    </xf>
    <xf numFmtId="0" fontId="45" fillId="6" borderId="2" xfId="0" applyFont="1" applyFill="1" applyBorder="1"/>
    <xf numFmtId="4" fontId="7" fillId="6" borderId="2" xfId="0" applyNumberFormat="1" applyFont="1" applyFill="1" applyBorder="1" applyAlignment="1">
      <alignment horizontal="center" vertical="center"/>
    </xf>
    <xf numFmtId="0" fontId="45" fillId="6" borderId="2" xfId="0" applyFont="1" applyFill="1" applyBorder="1" applyAlignment="1">
      <alignment wrapText="1"/>
    </xf>
    <xf numFmtId="0" fontId="45" fillId="11" borderId="2" xfId="0" applyFont="1" applyFill="1" applyBorder="1"/>
    <xf numFmtId="0" fontId="30" fillId="0" borderId="2" xfId="0" applyFont="1" applyFill="1" applyBorder="1" applyAlignment="1">
      <alignment wrapText="1"/>
    </xf>
    <xf numFmtId="0" fontId="46" fillId="0" borderId="2" xfId="0" applyFont="1" applyBorder="1" applyAlignment="1">
      <alignment horizontal="left" vertical="top" wrapText="1" indent="1"/>
    </xf>
    <xf numFmtId="0" fontId="30" fillId="0" borderId="2" xfId="0" applyFont="1" applyBorder="1" applyAlignment="1">
      <alignment horizontal="left" vertical="top" wrapText="1" indent="1"/>
    </xf>
    <xf numFmtId="0" fontId="46" fillId="6" borderId="2" xfId="0" applyFont="1" applyFill="1" applyBorder="1" applyAlignment="1">
      <alignment horizontal="left" vertical="top" wrapText="1" indent="1"/>
    </xf>
    <xf numFmtId="166" fontId="45" fillId="6" borderId="5" xfId="1" applyNumberFormat="1" applyFont="1" applyFill="1" applyBorder="1" applyAlignment="1">
      <alignment vertical="top" wrapText="1"/>
    </xf>
    <xf numFmtId="49" fontId="8" fillId="11" borderId="2" xfId="0" applyNumberFormat="1" applyFont="1" applyFill="1" applyBorder="1" applyAlignment="1">
      <alignment horizontal="center" vertical="center" wrapText="1"/>
    </xf>
    <xf numFmtId="0" fontId="35" fillId="11" borderId="2" xfId="0" applyFont="1" applyFill="1" applyBorder="1" applyAlignment="1">
      <alignment wrapText="1"/>
    </xf>
    <xf numFmtId="4" fontId="31" fillId="11" borderId="2" xfId="0" applyNumberFormat="1" applyFont="1" applyFill="1" applyBorder="1" applyAlignment="1">
      <alignment horizontal="center" vertical="center"/>
    </xf>
    <xf numFmtId="0" fontId="46" fillId="6" borderId="2" xfId="0" applyFont="1" applyFill="1" applyBorder="1" applyAlignment="1">
      <alignment wrapText="1"/>
    </xf>
    <xf numFmtId="0" fontId="50" fillId="0" borderId="2" xfId="0" applyFont="1" applyBorder="1" applyAlignment="1">
      <alignment wrapText="1"/>
    </xf>
    <xf numFmtId="0" fontId="49" fillId="6" borderId="2" xfId="0" applyFont="1" applyFill="1" applyBorder="1"/>
    <xf numFmtId="0" fontId="38" fillId="0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/>
    </xf>
    <xf numFmtId="0" fontId="46" fillId="6" borderId="2" xfId="0" applyFont="1" applyFill="1" applyBorder="1" applyAlignment="1">
      <alignment horizontal="left" vertical="center" wrapText="1"/>
    </xf>
    <xf numFmtId="0" fontId="30" fillId="5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 wrapText="1"/>
    </xf>
    <xf numFmtId="166" fontId="45" fillId="6" borderId="2" xfId="1" applyNumberFormat="1" applyFont="1" applyFill="1" applyBorder="1" applyAlignment="1">
      <alignment vertical="top" wrapText="1"/>
    </xf>
    <xf numFmtId="49" fontId="9" fillId="5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2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36" fillId="0" borderId="2" xfId="0" applyFont="1" applyFill="1" applyBorder="1" applyAlignment="1">
      <alignment horizontal="left" vertical="center" wrapText="1"/>
    </xf>
    <xf numFmtId="0" fontId="53" fillId="0" borderId="2" xfId="0" applyFont="1" applyFill="1" applyBorder="1" applyAlignment="1">
      <alignment wrapText="1"/>
    </xf>
    <xf numFmtId="0" fontId="35" fillId="6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45" fillId="6" borderId="2" xfId="0" applyFont="1" applyFill="1" applyBorder="1" applyAlignment="1">
      <alignment horizontal="left" vertical="top" wrapText="1"/>
    </xf>
    <xf numFmtId="0" fontId="29" fillId="11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46" fillId="0" borderId="2" xfId="0" applyFont="1" applyFill="1" applyBorder="1" applyAlignment="1">
      <alignment wrapText="1"/>
    </xf>
    <xf numFmtId="49" fontId="8" fillId="9" borderId="2" xfId="0" applyNumberFormat="1" applyFont="1" applyFill="1" applyBorder="1" applyAlignment="1">
      <alignment horizontal="center" wrapText="1"/>
    </xf>
    <xf numFmtId="0" fontId="36" fillId="0" borderId="2" xfId="0" applyFont="1" applyBorder="1" applyAlignment="1">
      <alignment horizontal="left" vertical="top" wrapText="1"/>
    </xf>
    <xf numFmtId="0" fontId="30" fillId="0" borderId="2" xfId="0" applyFont="1" applyFill="1" applyBorder="1" applyAlignment="1">
      <alignment vertical="top" wrapText="1"/>
    </xf>
    <xf numFmtId="0" fontId="54" fillId="6" borderId="2" xfId="0" applyFont="1" applyFill="1" applyBorder="1" applyAlignment="1">
      <alignment horizontal="center" wrapText="1"/>
    </xf>
    <xf numFmtId="0" fontId="50" fillId="0" borderId="5" xfId="0" applyFont="1" applyBorder="1" applyAlignment="1">
      <alignment wrapText="1"/>
    </xf>
    <xf numFmtId="0" fontId="42" fillId="11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vertical="center" wrapText="1"/>
    </xf>
    <xf numFmtId="49" fontId="17" fillId="8" borderId="2" xfId="0" applyNumberFormat="1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wrapText="1"/>
    </xf>
    <xf numFmtId="0" fontId="55" fillId="8" borderId="2" xfId="0" applyFont="1" applyFill="1" applyBorder="1" applyAlignment="1">
      <alignment horizontal="left" wrapText="1"/>
    </xf>
    <xf numFmtId="0" fontId="55" fillId="10" borderId="2" xfId="0" applyFont="1" applyFill="1" applyBorder="1" applyAlignment="1">
      <alignment horizontal="left" wrapText="1"/>
    </xf>
    <xf numFmtId="4" fontId="31" fillId="8" borderId="2" xfId="0" applyNumberFormat="1" applyFont="1" applyFill="1" applyBorder="1" applyAlignment="1">
      <alignment horizontal="center"/>
    </xf>
    <xf numFmtId="4" fontId="31" fillId="2" borderId="2" xfId="0" applyNumberFormat="1" applyFont="1" applyFill="1" applyBorder="1" applyAlignment="1">
      <alignment horizontal="center"/>
    </xf>
    <xf numFmtId="4" fontId="30" fillId="2" borderId="2" xfId="0" applyNumberFormat="1" applyFont="1" applyFill="1" applyBorder="1" applyAlignment="1">
      <alignment horizontal="center"/>
    </xf>
    <xf numFmtId="4" fontId="31" fillId="2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vertical="center" wrapText="1"/>
    </xf>
    <xf numFmtId="49" fontId="24" fillId="6" borderId="2" xfId="0" applyNumberFormat="1" applyFont="1" applyFill="1" applyBorder="1" applyAlignment="1">
      <alignment horizontal="center"/>
    </xf>
    <xf numFmtId="4" fontId="50" fillId="0" borderId="2" xfId="0" applyNumberFormat="1" applyFont="1" applyFill="1" applyBorder="1" applyAlignment="1">
      <alignment horizontal="center" vertical="center"/>
    </xf>
    <xf numFmtId="4" fontId="42" fillId="6" borderId="2" xfId="0" applyNumberFormat="1" applyFont="1" applyFill="1" applyBorder="1" applyAlignment="1">
      <alignment horizontal="center" vertical="center" wrapText="1"/>
    </xf>
    <xf numFmtId="4" fontId="38" fillId="0" borderId="2" xfId="0" applyNumberFormat="1" applyFont="1" applyBorder="1" applyAlignment="1">
      <alignment horizontal="center" vertical="center" wrapText="1"/>
    </xf>
    <xf numFmtId="0" fontId="50" fillId="0" borderId="2" xfId="0" applyFont="1" applyFill="1" applyBorder="1" applyAlignment="1">
      <alignment vertical="center" wrapText="1"/>
    </xf>
    <xf numFmtId="0" fontId="57" fillId="6" borderId="2" xfId="0" applyFont="1" applyFill="1" applyBorder="1" applyAlignment="1">
      <alignment wrapText="1"/>
    </xf>
    <xf numFmtId="2" fontId="0" fillId="5" borderId="2" xfId="0" applyNumberFormat="1" applyFill="1" applyBorder="1"/>
    <xf numFmtId="0" fontId="0" fillId="5" borderId="2" xfId="0" applyFill="1" applyBorder="1"/>
    <xf numFmtId="0" fontId="0" fillId="5" borderId="0" xfId="0" applyFill="1"/>
    <xf numFmtId="0" fontId="0" fillId="6" borderId="2" xfId="0" applyFill="1" applyBorder="1" applyAlignment="1">
      <alignment wrapText="1"/>
    </xf>
    <xf numFmtId="49" fontId="25" fillId="5" borderId="2" xfId="0" applyNumberFormat="1" applyFont="1" applyFill="1" applyBorder="1" applyAlignment="1">
      <alignment horizontal="center"/>
    </xf>
    <xf numFmtId="0" fontId="56" fillId="6" borderId="2" xfId="0" applyFont="1" applyFill="1" applyBorder="1"/>
    <xf numFmtId="49" fontId="31" fillId="9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41" fillId="6" borderId="2" xfId="0" applyNumberFormat="1" applyFont="1" applyFill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43" fillId="5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32" fillId="0" borderId="0" xfId="0" applyNumberFormat="1" applyFont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11" fillId="6" borderId="2" xfId="0" applyNumberFormat="1" applyFont="1" applyFill="1" applyBorder="1" applyAlignment="1">
      <alignment horizontal="center" vertical="center"/>
    </xf>
    <xf numFmtId="4" fontId="28" fillId="6" borderId="2" xfId="0" applyNumberFormat="1" applyFont="1" applyFill="1" applyBorder="1" applyAlignment="1">
      <alignment horizontal="center" vertical="center"/>
    </xf>
    <xf numFmtId="4" fontId="20" fillId="6" borderId="2" xfId="0" applyNumberFormat="1" applyFont="1" applyFill="1" applyBorder="1" applyAlignment="1">
      <alignment horizontal="center" vertical="center"/>
    </xf>
    <xf numFmtId="4" fontId="0" fillId="6" borderId="2" xfId="0" applyNumberForma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/>
    </xf>
    <xf numFmtId="4" fontId="44" fillId="5" borderId="2" xfId="0" applyNumberFormat="1" applyFont="1" applyFill="1" applyBorder="1" applyAlignment="1">
      <alignment horizontal="center" vertical="center"/>
    </xf>
    <xf numFmtId="49" fontId="7" fillId="11" borderId="2" xfId="0" applyNumberFormat="1" applyFont="1" applyFill="1" applyBorder="1" applyAlignment="1">
      <alignment horizontal="center" wrapText="1"/>
    </xf>
    <xf numFmtId="0" fontId="10" fillId="11" borderId="2" xfId="0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 wrapText="1"/>
    </xf>
    <xf numFmtId="4" fontId="31" fillId="11" borderId="5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0" fillId="0" borderId="2" xfId="0" applyNumberFormat="1" applyFont="1" applyFill="1" applyBorder="1" applyAlignment="1">
      <alignment wrapText="1"/>
    </xf>
    <xf numFmtId="0" fontId="51" fillId="6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left" wrapText="1"/>
    </xf>
    <xf numFmtId="0" fontId="35" fillId="6" borderId="2" xfId="0" applyFont="1" applyFill="1" applyBorder="1" applyAlignment="1">
      <alignment horizontal="center" wrapText="1"/>
    </xf>
    <xf numFmtId="0" fontId="47" fillId="6" borderId="2" xfId="0" applyFont="1" applyFill="1" applyBorder="1" applyAlignment="1">
      <alignment horizontal="center" vertical="center" wrapText="1"/>
    </xf>
    <xf numFmtId="0" fontId="50" fillId="0" borderId="2" xfId="0" applyNumberFormat="1" applyFont="1" applyBorder="1" applyAlignment="1">
      <alignment wrapText="1"/>
    </xf>
    <xf numFmtId="0" fontId="51" fillId="6" borderId="2" xfId="0" applyFont="1" applyFill="1" applyBorder="1"/>
    <xf numFmtId="0" fontId="50" fillId="0" borderId="2" xfId="0" applyFont="1" applyBorder="1"/>
    <xf numFmtId="49" fontId="6" fillId="3" borderId="2" xfId="0" applyNumberFormat="1" applyFont="1" applyFill="1" applyBorder="1" applyAlignment="1">
      <alignment horizontal="center" wrapText="1"/>
    </xf>
    <xf numFmtId="0" fontId="12" fillId="0" borderId="2" xfId="0" applyFont="1" applyBorder="1" applyAlignment="1">
      <alignment horizontal="right"/>
    </xf>
    <xf numFmtId="0" fontId="12" fillId="5" borderId="2" xfId="0" applyFont="1" applyFill="1" applyBorder="1" applyAlignment="1">
      <alignment horizontal="right"/>
    </xf>
    <xf numFmtId="0" fontId="12" fillId="3" borderId="2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2" fillId="6" borderId="2" xfId="0" applyFont="1" applyFill="1" applyBorder="1" applyAlignment="1">
      <alignment horizontal="right"/>
    </xf>
    <xf numFmtId="0" fontId="12" fillId="9" borderId="2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0" fontId="13" fillId="6" borderId="2" xfId="0" applyFont="1" applyFill="1" applyBorder="1" applyAlignment="1">
      <alignment horizontal="right"/>
    </xf>
    <xf numFmtId="0" fontId="12" fillId="11" borderId="2" xfId="0" applyFont="1" applyFill="1" applyBorder="1" applyAlignment="1">
      <alignment horizontal="right"/>
    </xf>
    <xf numFmtId="0" fontId="12" fillId="10" borderId="2" xfId="0" applyFont="1" applyFill="1" applyBorder="1" applyAlignment="1">
      <alignment horizontal="right"/>
    </xf>
    <xf numFmtId="0" fontId="12" fillId="8" borderId="2" xfId="0" applyFont="1" applyFill="1" applyBorder="1" applyAlignment="1">
      <alignment horizontal="right"/>
    </xf>
    <xf numFmtId="0" fontId="60" fillId="0" borderId="2" xfId="0" applyFont="1" applyBorder="1" applyAlignment="1">
      <alignment horizontal="right"/>
    </xf>
    <xf numFmtId="0" fontId="60" fillId="0" borderId="2" xfId="2" applyFont="1" applyBorder="1" applyAlignment="1" applyProtection="1">
      <alignment horizontal="right"/>
    </xf>
    <xf numFmtId="0" fontId="60" fillId="6" borderId="2" xfId="0" applyFont="1" applyFill="1" applyBorder="1" applyAlignment="1">
      <alignment horizontal="right"/>
    </xf>
    <xf numFmtId="0" fontId="60" fillId="2" borderId="2" xfId="0" applyFont="1" applyFill="1" applyBorder="1" applyAlignment="1">
      <alignment horizontal="right"/>
    </xf>
    <xf numFmtId="0" fontId="60" fillId="5" borderId="2" xfId="0" applyFont="1" applyFill="1" applyBorder="1" applyAlignment="1">
      <alignment horizontal="right"/>
    </xf>
    <xf numFmtId="0" fontId="60" fillId="10" borderId="2" xfId="0" applyFont="1" applyFill="1" applyBorder="1" applyAlignment="1">
      <alignment horizontal="right"/>
    </xf>
    <xf numFmtId="0" fontId="60" fillId="9" borderId="2" xfId="0" applyFont="1" applyFill="1" applyBorder="1" applyAlignment="1">
      <alignment horizontal="right"/>
    </xf>
    <xf numFmtId="0" fontId="51" fillId="6" borderId="2" xfId="0" applyFont="1" applyFill="1" applyBorder="1" applyAlignment="1">
      <alignment wrapText="1"/>
    </xf>
    <xf numFmtId="0" fontId="50" fillId="0" borderId="2" xfId="0" applyFont="1" applyFill="1" applyBorder="1" applyAlignment="1">
      <alignment wrapText="1"/>
    </xf>
    <xf numFmtId="0" fontId="49" fillId="6" borderId="2" xfId="0" applyFont="1" applyFill="1" applyBorder="1" applyAlignment="1">
      <alignment horizontal="center" wrapText="1"/>
    </xf>
    <xf numFmtId="0" fontId="50" fillId="0" borderId="2" xfId="0" applyFont="1" applyBorder="1" applyAlignment="1">
      <alignment horizontal="left" wrapText="1"/>
    </xf>
    <xf numFmtId="0" fontId="35" fillId="6" borderId="2" xfId="0" applyFont="1" applyFill="1" applyBorder="1" applyAlignment="1">
      <alignment horizontal="left" vertical="top" wrapText="1"/>
    </xf>
    <xf numFmtId="0" fontId="42" fillId="6" borderId="5" xfId="0" applyFont="1" applyFill="1" applyBorder="1" applyAlignment="1">
      <alignment horizontal="left" vertical="top" wrapText="1"/>
    </xf>
    <xf numFmtId="0" fontId="60" fillId="11" borderId="2" xfId="2" applyFont="1" applyFill="1" applyBorder="1" applyAlignment="1" applyProtection="1">
      <alignment horizontal="right"/>
    </xf>
    <xf numFmtId="0" fontId="50" fillId="11" borderId="2" xfId="0" applyFont="1" applyFill="1" applyBorder="1" applyAlignment="1">
      <alignment vertical="center" wrapText="1"/>
    </xf>
    <xf numFmtId="4" fontId="31" fillId="11" borderId="2" xfId="0" applyNumberFormat="1" applyFont="1" applyFill="1" applyBorder="1" applyAlignment="1">
      <alignment horizontal="center" vertical="center" wrapText="1"/>
    </xf>
    <xf numFmtId="4" fontId="61" fillId="0" borderId="2" xfId="0" applyNumberFormat="1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49" fillId="6" borderId="2" xfId="0" applyFont="1" applyFill="1" applyBorder="1" applyAlignment="1">
      <alignment horizontal="center"/>
    </xf>
    <xf numFmtId="0" fontId="54" fillId="6" borderId="2" xfId="0" applyFont="1" applyFill="1" applyBorder="1" applyAlignment="1">
      <alignment horizontal="center" vertical="center" wrapText="1"/>
    </xf>
    <xf numFmtId="0" fontId="62" fillId="6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/>
    </xf>
    <xf numFmtId="0" fontId="50" fillId="0" borderId="2" xfId="0" applyNumberFormat="1" applyFont="1" applyBorder="1" applyAlignment="1">
      <alignment horizontal="left" wrapText="1"/>
    </xf>
    <xf numFmtId="0" fontId="51" fillId="6" borderId="2" xfId="0" applyFont="1" applyFill="1" applyBorder="1" applyAlignment="1">
      <alignment horizontal="center" vertical="center" wrapText="1"/>
    </xf>
    <xf numFmtId="4" fontId="32" fillId="0" borderId="0" xfId="0" applyNumberFormat="1" applyFont="1" applyFill="1" applyAlignment="1">
      <alignment horizontal="center" vertical="center"/>
    </xf>
    <xf numFmtId="0" fontId="46" fillId="2" borderId="2" xfId="0" applyFont="1" applyFill="1" applyBorder="1" applyAlignment="1">
      <alignment horizontal="center" vertical="center" wrapText="1"/>
    </xf>
    <xf numFmtId="0" fontId="60" fillId="11" borderId="2" xfId="0" applyFont="1" applyFill="1" applyBorder="1" applyAlignment="1">
      <alignment horizontal="right"/>
    </xf>
    <xf numFmtId="0" fontId="63" fillId="11" borderId="2" xfId="0" applyFont="1" applyFill="1" applyBorder="1" applyAlignment="1">
      <alignment horizontal="center"/>
    </xf>
    <xf numFmtId="0" fontId="42" fillId="11" borderId="2" xfId="0" applyFont="1" applyFill="1" applyBorder="1" applyAlignment="1">
      <alignment horizontal="center" vertical="top" wrapText="1"/>
    </xf>
    <xf numFmtId="0" fontId="30" fillId="11" borderId="5" xfId="0" applyFont="1" applyFill="1" applyBorder="1" applyAlignment="1">
      <alignment horizontal="left" vertical="center" wrapText="1"/>
    </xf>
    <xf numFmtId="0" fontId="64" fillId="6" borderId="2" xfId="0" applyFont="1" applyFill="1" applyBorder="1" applyAlignment="1">
      <alignment horizontal="center"/>
    </xf>
    <xf numFmtId="0" fontId="30" fillId="6" borderId="5" xfId="0" applyFont="1" applyFill="1" applyBorder="1" applyAlignment="1">
      <alignment horizontal="left" vertical="center" wrapText="1"/>
    </xf>
    <xf numFmtId="0" fontId="50" fillId="6" borderId="2" xfId="0" applyFont="1" applyFill="1" applyBorder="1" applyAlignment="1">
      <alignment horizontal="left" wrapText="1"/>
    </xf>
    <xf numFmtId="0" fontId="48" fillId="6" borderId="2" xfId="0" applyFont="1" applyFill="1" applyBorder="1" applyAlignment="1">
      <alignment horizontal="left" wrapText="1"/>
    </xf>
    <xf numFmtId="0" fontId="13" fillId="6" borderId="2" xfId="0" applyFont="1" applyFill="1" applyBorder="1" applyAlignment="1">
      <alignment horizontal="center"/>
    </xf>
    <xf numFmtId="0" fontId="31" fillId="6" borderId="2" xfId="0" applyFont="1" applyFill="1" applyBorder="1" applyAlignment="1">
      <alignment wrapText="1"/>
    </xf>
    <xf numFmtId="0" fontId="12" fillId="0" borderId="7" xfId="0" applyFont="1" applyFill="1" applyBorder="1" applyAlignment="1">
      <alignment horizontal="center"/>
    </xf>
    <xf numFmtId="4" fontId="65" fillId="5" borderId="2" xfId="0" applyNumberFormat="1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left" wrapText="1"/>
    </xf>
    <xf numFmtId="0" fontId="49" fillId="6" borderId="2" xfId="0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left" wrapText="1"/>
    </xf>
    <xf numFmtId="0" fontId="50" fillId="5" borderId="2" xfId="0" applyFont="1" applyFill="1" applyBorder="1" applyAlignment="1">
      <alignment horizontal="left" wrapText="1"/>
    </xf>
    <xf numFmtId="167" fontId="30" fillId="2" borderId="2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66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</cellXfs>
  <cellStyles count="3">
    <cellStyle name="Гиперссылка" xfId="2" builtinId="8"/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806"/>
  <sheetViews>
    <sheetView tabSelected="1" view="pageBreakPreview" topLeftCell="D6" zoomScale="58" zoomScaleNormal="60" zoomScaleSheetLayoutView="58" workbookViewId="0">
      <selection activeCell="G10" sqref="G1:G1048576"/>
    </sheetView>
  </sheetViews>
  <sheetFormatPr defaultRowHeight="12.75"/>
  <cols>
    <col min="1" max="1" width="8.7109375" customWidth="1"/>
    <col min="2" max="2" width="15.5703125" customWidth="1"/>
    <col min="3" max="3" width="37.28515625" customWidth="1"/>
    <col min="4" max="4" width="111.7109375" customWidth="1"/>
    <col min="5" max="5" width="28" customWidth="1"/>
    <col min="6" max="6" width="28.5703125" customWidth="1"/>
    <col min="7" max="7" width="29.28515625" hidden="1" customWidth="1"/>
    <col min="8" max="8" width="24.85546875" hidden="1" customWidth="1"/>
    <col min="9" max="9" width="25.7109375" hidden="1" customWidth="1"/>
    <col min="10" max="10" width="24.7109375" hidden="1" customWidth="1"/>
    <col min="11" max="11" width="21.140625" hidden="1" customWidth="1"/>
    <col min="12" max="12" width="21.85546875" hidden="1" customWidth="1"/>
    <col min="13" max="13" width="24.42578125" hidden="1" customWidth="1"/>
    <col min="14" max="14" width="21.28515625" hidden="1" customWidth="1"/>
    <col min="15" max="15" width="13.42578125" hidden="1" customWidth="1"/>
    <col min="16" max="16" width="11" hidden="1" customWidth="1"/>
    <col min="17" max="17" width="12.42578125" hidden="1" customWidth="1"/>
    <col min="18" max="18" width="14.28515625" hidden="1" customWidth="1"/>
    <col min="19" max="19" width="14.5703125" hidden="1" customWidth="1"/>
    <col min="20" max="20" width="25" hidden="1" customWidth="1"/>
    <col min="21" max="21" width="30" customWidth="1"/>
    <col min="22" max="22" width="27.7109375" customWidth="1"/>
    <col min="23" max="23" width="22" customWidth="1"/>
    <col min="24" max="24" width="19.85546875" customWidth="1"/>
  </cols>
  <sheetData>
    <row r="1" spans="1:36" ht="9" customHeight="1">
      <c r="D1" s="2"/>
      <c r="E1" s="7"/>
    </row>
    <row r="2" spans="1:36" ht="0.75" customHeight="1">
      <c r="D2" s="35"/>
      <c r="E2" s="203"/>
    </row>
    <row r="3" spans="1:36" ht="6.75" hidden="1" customHeight="1">
      <c r="C3" t="s">
        <v>2</v>
      </c>
      <c r="D3" s="2"/>
      <c r="E3" s="203"/>
      <c r="F3" s="7"/>
      <c r="G3" s="7"/>
    </row>
    <row r="4" spans="1:36" ht="20.25">
      <c r="B4" s="172"/>
      <c r="C4" s="172"/>
      <c r="D4" s="172"/>
      <c r="E4" s="172"/>
      <c r="F4" s="172"/>
      <c r="G4" s="173"/>
      <c r="H4" s="173"/>
      <c r="I4" s="172"/>
    </row>
    <row r="5" spans="1:36" ht="42.75" customHeight="1">
      <c r="B5" s="346" t="s">
        <v>69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</row>
    <row r="6" spans="1:36" ht="30.75" customHeight="1">
      <c r="B6" s="347" t="s">
        <v>70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P6" s="350"/>
      <c r="Q6" s="350"/>
      <c r="R6" s="350"/>
      <c r="S6" s="350"/>
      <c r="T6" s="350"/>
      <c r="U6" s="343" t="s">
        <v>158</v>
      </c>
      <c r="V6" s="343"/>
      <c r="W6" s="343"/>
      <c r="X6" s="343"/>
      <c r="Y6" s="343"/>
    </row>
    <row r="7" spans="1:36" ht="50.25" customHeight="1">
      <c r="A7" s="65"/>
      <c r="B7" s="346" t="s">
        <v>76</v>
      </c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65"/>
      <c r="N7" s="65"/>
      <c r="O7" s="65"/>
      <c r="P7" s="65"/>
      <c r="Q7" s="65"/>
      <c r="R7" s="65"/>
      <c r="S7" s="65"/>
      <c r="T7" s="65" t="s">
        <v>4</v>
      </c>
      <c r="U7" s="65"/>
      <c r="V7" s="65"/>
    </row>
    <row r="8" spans="1:36" ht="51.75" customHeight="1">
      <c r="A8" s="348" t="s">
        <v>3</v>
      </c>
      <c r="B8" s="204" t="s">
        <v>2</v>
      </c>
      <c r="C8" s="205" t="s">
        <v>54</v>
      </c>
      <c r="D8" s="351" t="s">
        <v>52</v>
      </c>
      <c r="E8" s="352" t="s">
        <v>77</v>
      </c>
      <c r="F8" s="355" t="s">
        <v>55</v>
      </c>
      <c r="G8" s="360" t="s">
        <v>159</v>
      </c>
      <c r="H8" s="174"/>
      <c r="I8" s="357" t="s">
        <v>134</v>
      </c>
      <c r="J8" s="358"/>
      <c r="K8" s="358"/>
      <c r="L8" s="358"/>
      <c r="M8" s="358"/>
      <c r="N8" s="358"/>
      <c r="O8" s="358"/>
      <c r="P8" s="358"/>
      <c r="Q8" s="358"/>
      <c r="R8" s="358"/>
      <c r="S8" s="359"/>
      <c r="T8" s="353" t="s">
        <v>135</v>
      </c>
      <c r="U8" s="341" t="s">
        <v>156</v>
      </c>
      <c r="V8" s="339" t="s">
        <v>5</v>
      </c>
      <c r="W8" s="344" t="s">
        <v>24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ht="87" customHeight="1">
      <c r="A9" s="349"/>
      <c r="B9" s="38"/>
      <c r="C9" s="206" t="s">
        <v>53</v>
      </c>
      <c r="D9" s="351"/>
      <c r="E9" s="352"/>
      <c r="F9" s="356"/>
      <c r="G9" s="361"/>
      <c r="H9" s="138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354"/>
      <c r="U9" s="342"/>
      <c r="V9" s="340"/>
      <c r="W9" s="345"/>
      <c r="X9" s="16"/>
      <c r="Y9" s="16"/>
      <c r="Z9" s="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ht="75" customHeight="1">
      <c r="A10" s="295">
        <v>1</v>
      </c>
      <c r="B10" s="268" t="s">
        <v>15</v>
      </c>
      <c r="C10" s="270" t="s">
        <v>56</v>
      </c>
      <c r="D10" s="269"/>
      <c r="E10" s="271">
        <f>E11+E13</f>
        <v>8730910.7300000004</v>
      </c>
      <c r="F10" s="271">
        <f t="shared" ref="F10:V10" si="0">F11+F13</f>
        <v>8730910.7300000004</v>
      </c>
      <c r="G10" s="271">
        <f t="shared" si="0"/>
        <v>8730910.7300000004</v>
      </c>
      <c r="H10" s="271">
        <f t="shared" si="0"/>
        <v>0</v>
      </c>
      <c r="I10" s="271">
        <f t="shared" si="0"/>
        <v>0</v>
      </c>
      <c r="J10" s="271">
        <f t="shared" si="0"/>
        <v>0</v>
      </c>
      <c r="K10" s="271">
        <f t="shared" si="0"/>
        <v>0</v>
      </c>
      <c r="L10" s="271">
        <f t="shared" si="0"/>
        <v>0</v>
      </c>
      <c r="M10" s="271">
        <f t="shared" si="0"/>
        <v>0</v>
      </c>
      <c r="N10" s="271">
        <f t="shared" si="0"/>
        <v>0</v>
      </c>
      <c r="O10" s="271">
        <f t="shared" si="0"/>
        <v>0</v>
      </c>
      <c r="P10" s="271">
        <f t="shared" si="0"/>
        <v>0</v>
      </c>
      <c r="Q10" s="271">
        <f t="shared" si="0"/>
        <v>0</v>
      </c>
      <c r="R10" s="271">
        <f t="shared" si="0"/>
        <v>0</v>
      </c>
      <c r="S10" s="271">
        <f t="shared" si="0"/>
        <v>0</v>
      </c>
      <c r="T10" s="271">
        <f t="shared" si="0"/>
        <v>0</v>
      </c>
      <c r="U10" s="271">
        <f t="shared" si="0"/>
        <v>8730910.7300000004</v>
      </c>
      <c r="V10" s="271">
        <f t="shared" si="0"/>
        <v>0</v>
      </c>
      <c r="W10" s="136">
        <f t="shared" ref="W10:W73" si="1">U10*100/E10</f>
        <v>100</v>
      </c>
      <c r="X10" s="16"/>
      <c r="Y10" s="16"/>
      <c r="Z10" s="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ht="73.5" customHeight="1">
      <c r="A11" s="296">
        <v>2</v>
      </c>
      <c r="B11" s="72" t="s">
        <v>37</v>
      </c>
      <c r="C11" s="272" t="s">
        <v>36</v>
      </c>
      <c r="D11" s="195"/>
      <c r="E11" s="93">
        <f>E12</f>
        <v>8730910.7300000004</v>
      </c>
      <c r="F11" s="93">
        <f t="shared" ref="F11:V11" si="2">F12</f>
        <v>8730910.7300000004</v>
      </c>
      <c r="G11" s="93">
        <f t="shared" si="2"/>
        <v>8730910.7300000004</v>
      </c>
      <c r="H11" s="93">
        <f>H12</f>
        <v>0</v>
      </c>
      <c r="I11" s="93">
        <f t="shared" si="2"/>
        <v>0</v>
      </c>
      <c r="J11" s="93">
        <f t="shared" si="2"/>
        <v>0</v>
      </c>
      <c r="K11" s="93">
        <f t="shared" si="2"/>
        <v>0</v>
      </c>
      <c r="L11" s="93">
        <f t="shared" si="2"/>
        <v>0</v>
      </c>
      <c r="M11" s="93">
        <f t="shared" si="2"/>
        <v>0</v>
      </c>
      <c r="N11" s="93">
        <f t="shared" si="2"/>
        <v>0</v>
      </c>
      <c r="O11" s="93">
        <f t="shared" si="2"/>
        <v>0</v>
      </c>
      <c r="P11" s="93">
        <f t="shared" si="2"/>
        <v>0</v>
      </c>
      <c r="Q11" s="93">
        <f t="shared" si="2"/>
        <v>0</v>
      </c>
      <c r="R11" s="93">
        <f t="shared" si="2"/>
        <v>0</v>
      </c>
      <c r="S11" s="93">
        <f t="shared" si="2"/>
        <v>0</v>
      </c>
      <c r="T11" s="93">
        <f t="shared" si="2"/>
        <v>0</v>
      </c>
      <c r="U11" s="93">
        <f t="shared" si="2"/>
        <v>8730910.7300000004</v>
      </c>
      <c r="V11" s="93">
        <f t="shared" si="2"/>
        <v>0</v>
      </c>
      <c r="W11" s="136">
        <f t="shared" si="1"/>
        <v>100</v>
      </c>
      <c r="X11" s="40"/>
      <c r="Y11" s="40"/>
      <c r="Z11" s="40"/>
      <c r="AA11" s="40"/>
      <c r="AB11" s="40"/>
      <c r="AC11" s="40"/>
      <c r="AD11" s="40"/>
      <c r="AE11" s="16"/>
      <c r="AF11" s="16"/>
      <c r="AG11" s="16"/>
      <c r="AH11" s="16"/>
      <c r="AI11" s="16"/>
      <c r="AJ11" s="16"/>
    </row>
    <row r="12" spans="1:36" ht="141.75" customHeight="1">
      <c r="A12" s="296">
        <v>3</v>
      </c>
      <c r="B12" s="71" t="s">
        <v>12</v>
      </c>
      <c r="C12" s="273" t="s">
        <v>31</v>
      </c>
      <c r="D12" s="334" t="s">
        <v>136</v>
      </c>
      <c r="E12" s="127">
        <f>8730910.73</f>
        <v>8730910.7300000004</v>
      </c>
      <c r="F12" s="135">
        <f>G12+T12</f>
        <v>8730910.7300000004</v>
      </c>
      <c r="G12" s="137">
        <v>8730910.7300000004</v>
      </c>
      <c r="H12" s="135"/>
      <c r="I12" s="135"/>
      <c r="L12" s="135"/>
      <c r="M12" s="135"/>
      <c r="N12" s="135"/>
      <c r="O12" s="135"/>
      <c r="P12" s="135"/>
      <c r="Q12" s="135"/>
      <c r="R12" s="137"/>
      <c r="S12" s="137"/>
      <c r="T12" s="137">
        <f>H12+I12</f>
        <v>0</v>
      </c>
      <c r="U12" s="140">
        <v>8730910.7300000004</v>
      </c>
      <c r="V12" s="140">
        <f>E12-F12</f>
        <v>0</v>
      </c>
      <c r="W12" s="136">
        <f t="shared" si="1"/>
        <v>100</v>
      </c>
      <c r="X12" s="40"/>
      <c r="Y12" s="40"/>
      <c r="Z12" s="40"/>
      <c r="AA12" s="40"/>
      <c r="AB12" s="40"/>
      <c r="AC12" s="40"/>
      <c r="AD12" s="40"/>
      <c r="AE12" s="16"/>
      <c r="AF12" s="16"/>
      <c r="AG12" s="16"/>
      <c r="AH12" s="16"/>
      <c r="AI12" s="16"/>
      <c r="AJ12" s="16"/>
    </row>
    <row r="13" spans="1:36" ht="78.75" hidden="1" customHeight="1">
      <c r="A13" s="296"/>
      <c r="B13" s="72" t="s">
        <v>82</v>
      </c>
      <c r="C13" s="272" t="s">
        <v>71</v>
      </c>
      <c r="D13" s="335"/>
      <c r="E13" s="93">
        <f>E14</f>
        <v>0</v>
      </c>
      <c r="F13" s="93">
        <f t="shared" ref="F13:V13" si="3">F14</f>
        <v>0</v>
      </c>
      <c r="G13" s="93">
        <f t="shared" si="3"/>
        <v>0</v>
      </c>
      <c r="H13" s="93">
        <f t="shared" si="3"/>
        <v>0</v>
      </c>
      <c r="I13" s="93">
        <f t="shared" si="3"/>
        <v>0</v>
      </c>
      <c r="J13" s="93">
        <f t="shared" si="3"/>
        <v>0</v>
      </c>
      <c r="K13" s="93">
        <f t="shared" si="3"/>
        <v>0</v>
      </c>
      <c r="L13" s="93">
        <f t="shared" si="3"/>
        <v>0</v>
      </c>
      <c r="M13" s="93">
        <f t="shared" si="3"/>
        <v>0</v>
      </c>
      <c r="N13" s="93">
        <f t="shared" si="3"/>
        <v>0</v>
      </c>
      <c r="O13" s="93">
        <f t="shared" si="3"/>
        <v>0</v>
      </c>
      <c r="P13" s="93">
        <f t="shared" si="3"/>
        <v>0</v>
      </c>
      <c r="Q13" s="93">
        <f t="shared" si="3"/>
        <v>0</v>
      </c>
      <c r="R13" s="93">
        <f t="shared" si="3"/>
        <v>0</v>
      </c>
      <c r="S13" s="93">
        <f t="shared" si="3"/>
        <v>0</v>
      </c>
      <c r="T13" s="93">
        <f t="shared" si="3"/>
        <v>0</v>
      </c>
      <c r="U13" s="93">
        <f t="shared" si="3"/>
        <v>0</v>
      </c>
      <c r="V13" s="93">
        <f t="shared" si="3"/>
        <v>0</v>
      </c>
      <c r="W13" s="136" t="e">
        <f t="shared" si="1"/>
        <v>#DIV/0!</v>
      </c>
      <c r="X13" s="40"/>
      <c r="Y13" s="40"/>
      <c r="Z13" s="40"/>
      <c r="AA13" s="40"/>
      <c r="AB13" s="40"/>
      <c r="AC13" s="40"/>
      <c r="AD13" s="40"/>
      <c r="AE13" s="16"/>
      <c r="AF13" s="16"/>
      <c r="AG13" s="16"/>
      <c r="AH13" s="16"/>
      <c r="AI13" s="16"/>
      <c r="AJ13" s="16"/>
    </row>
    <row r="14" spans="1:36" ht="72" hidden="1" customHeight="1">
      <c r="A14" s="296"/>
      <c r="B14" s="71"/>
      <c r="C14" s="321" t="s">
        <v>32</v>
      </c>
      <c r="D14" s="336" t="s">
        <v>83</v>
      </c>
      <c r="E14" s="127"/>
      <c r="F14" s="135">
        <f>G14+T14</f>
        <v>0</v>
      </c>
      <c r="G14" s="137"/>
      <c r="H14" s="135"/>
      <c r="I14" s="135"/>
      <c r="L14" s="135"/>
      <c r="M14" s="135"/>
      <c r="N14" s="135"/>
      <c r="O14" s="135"/>
      <c r="P14" s="135"/>
      <c r="Q14" s="135"/>
      <c r="R14" s="137"/>
      <c r="S14" s="137"/>
      <c r="T14" s="137">
        <f>H14+I14+J14</f>
        <v>0</v>
      </c>
      <c r="U14" s="140"/>
      <c r="V14" s="140">
        <f>E14-F14</f>
        <v>0</v>
      </c>
      <c r="W14" s="136" t="e">
        <f t="shared" si="1"/>
        <v>#DIV/0!</v>
      </c>
      <c r="X14" s="40"/>
      <c r="Y14" s="40"/>
      <c r="Z14" s="40"/>
      <c r="AA14" s="40"/>
      <c r="AB14" s="40"/>
      <c r="AC14" s="40"/>
      <c r="AD14" s="40"/>
      <c r="AE14" s="16"/>
      <c r="AF14" s="16"/>
      <c r="AG14" s="16"/>
      <c r="AH14" s="16"/>
      <c r="AI14" s="16"/>
      <c r="AJ14" s="16"/>
    </row>
    <row r="15" spans="1:36" ht="84" customHeight="1">
      <c r="A15" s="308">
        <v>4</v>
      </c>
      <c r="B15" s="106" t="s">
        <v>18</v>
      </c>
      <c r="C15" s="167" t="s">
        <v>47</v>
      </c>
      <c r="D15" s="309"/>
      <c r="E15" s="310">
        <f>E16</f>
        <v>2876644</v>
      </c>
      <c r="F15" s="310">
        <f t="shared" ref="F15:V15" si="4">F16</f>
        <v>2876644</v>
      </c>
      <c r="G15" s="310">
        <f t="shared" si="4"/>
        <v>2876644</v>
      </c>
      <c r="H15" s="310">
        <f t="shared" si="4"/>
        <v>0</v>
      </c>
      <c r="I15" s="310">
        <f t="shared" si="4"/>
        <v>0</v>
      </c>
      <c r="J15" s="310">
        <f t="shared" si="4"/>
        <v>0</v>
      </c>
      <c r="K15" s="310">
        <f t="shared" si="4"/>
        <v>0</v>
      </c>
      <c r="L15" s="310">
        <f t="shared" si="4"/>
        <v>0</v>
      </c>
      <c r="M15" s="310">
        <f t="shared" si="4"/>
        <v>0</v>
      </c>
      <c r="N15" s="310">
        <f t="shared" si="4"/>
        <v>0</v>
      </c>
      <c r="O15" s="310">
        <f t="shared" si="4"/>
        <v>0</v>
      </c>
      <c r="P15" s="310">
        <f t="shared" si="4"/>
        <v>0</v>
      </c>
      <c r="Q15" s="310">
        <f t="shared" si="4"/>
        <v>0</v>
      </c>
      <c r="R15" s="310">
        <f t="shared" si="4"/>
        <v>0</v>
      </c>
      <c r="S15" s="310">
        <f t="shared" si="4"/>
        <v>0</v>
      </c>
      <c r="T15" s="310">
        <f t="shared" si="4"/>
        <v>0</v>
      </c>
      <c r="U15" s="310">
        <f t="shared" si="4"/>
        <v>669422.85</v>
      </c>
      <c r="V15" s="310">
        <f t="shared" si="4"/>
        <v>0</v>
      </c>
      <c r="W15" s="136">
        <f t="shared" si="1"/>
        <v>23.270966097994748</v>
      </c>
      <c r="X15" s="40"/>
      <c r="Y15" s="40"/>
      <c r="Z15" s="40"/>
      <c r="AA15" s="40"/>
      <c r="AB15" s="40"/>
      <c r="AC15" s="40"/>
      <c r="AD15" s="40"/>
      <c r="AE15" s="16"/>
      <c r="AF15" s="16"/>
      <c r="AG15" s="16"/>
      <c r="AH15" s="16"/>
      <c r="AI15" s="16"/>
      <c r="AJ15" s="16"/>
    </row>
    <row r="16" spans="1:36" ht="93.75" customHeight="1">
      <c r="A16" s="297">
        <v>5</v>
      </c>
      <c r="B16" s="283" t="s">
        <v>99</v>
      </c>
      <c r="C16" s="316" t="s">
        <v>139</v>
      </c>
      <c r="D16" s="64"/>
      <c r="E16" s="93">
        <f>E17</f>
        <v>2876644</v>
      </c>
      <c r="F16" s="93">
        <f t="shared" ref="F16:V16" si="5">F17</f>
        <v>2876644</v>
      </c>
      <c r="G16" s="93">
        <f t="shared" si="5"/>
        <v>2876644</v>
      </c>
      <c r="H16" s="93">
        <f t="shared" si="5"/>
        <v>0</v>
      </c>
      <c r="I16" s="93">
        <f t="shared" si="5"/>
        <v>0</v>
      </c>
      <c r="J16" s="93">
        <f t="shared" si="5"/>
        <v>0</v>
      </c>
      <c r="K16" s="93">
        <f t="shared" si="5"/>
        <v>0</v>
      </c>
      <c r="L16" s="93">
        <f t="shared" si="5"/>
        <v>0</v>
      </c>
      <c r="M16" s="93">
        <f t="shared" si="5"/>
        <v>0</v>
      </c>
      <c r="N16" s="93">
        <f t="shared" si="5"/>
        <v>0</v>
      </c>
      <c r="O16" s="93">
        <f t="shared" si="5"/>
        <v>0</v>
      </c>
      <c r="P16" s="93">
        <f t="shared" si="5"/>
        <v>0</v>
      </c>
      <c r="Q16" s="93">
        <f t="shared" si="5"/>
        <v>0</v>
      </c>
      <c r="R16" s="93">
        <f t="shared" si="5"/>
        <v>0</v>
      </c>
      <c r="S16" s="93">
        <f t="shared" si="5"/>
        <v>0</v>
      </c>
      <c r="T16" s="93">
        <f t="shared" si="5"/>
        <v>0</v>
      </c>
      <c r="U16" s="93">
        <f t="shared" si="5"/>
        <v>669422.85</v>
      </c>
      <c r="V16" s="93">
        <f t="shared" si="5"/>
        <v>0</v>
      </c>
      <c r="W16" s="136">
        <f t="shared" si="1"/>
        <v>23.270966097994748</v>
      </c>
      <c r="X16" s="40"/>
      <c r="Y16" s="40"/>
      <c r="Z16" s="40"/>
      <c r="AA16" s="40"/>
      <c r="AB16" s="40"/>
      <c r="AC16" s="40"/>
      <c r="AD16" s="40"/>
      <c r="AE16" s="16"/>
      <c r="AF16" s="16"/>
      <c r="AG16" s="16"/>
      <c r="AH16" s="16"/>
      <c r="AI16" s="16"/>
      <c r="AJ16" s="16"/>
    </row>
    <row r="17" spans="1:36" ht="112.5" customHeight="1">
      <c r="A17" s="298">
        <v>6</v>
      </c>
      <c r="B17" s="20">
        <v>3110</v>
      </c>
      <c r="C17" s="99" t="s">
        <v>32</v>
      </c>
      <c r="D17" s="81" t="s">
        <v>100</v>
      </c>
      <c r="E17" s="127">
        <f>1776594+1100050</f>
        <v>2876644</v>
      </c>
      <c r="F17" s="135">
        <f>G17+T17</f>
        <v>2876644</v>
      </c>
      <c r="G17" s="137">
        <v>2876644</v>
      </c>
      <c r="H17" s="140"/>
      <c r="I17" s="252"/>
      <c r="J17" s="135"/>
      <c r="K17" s="135"/>
      <c r="L17" s="135"/>
      <c r="M17" s="135"/>
      <c r="N17" s="135"/>
      <c r="O17" s="135"/>
      <c r="P17" s="135"/>
      <c r="Q17" s="135"/>
      <c r="R17" s="137"/>
      <c r="S17" s="137"/>
      <c r="T17" s="137">
        <f>H17+I17+J17</f>
        <v>0</v>
      </c>
      <c r="U17" s="135">
        <v>669422.85</v>
      </c>
      <c r="V17" s="140">
        <f>E17-F17</f>
        <v>0</v>
      </c>
      <c r="W17" s="136">
        <f t="shared" si="1"/>
        <v>23.270966097994748</v>
      </c>
      <c r="X17" s="40"/>
      <c r="Y17" s="40"/>
      <c r="Z17" s="40"/>
      <c r="AA17" s="40"/>
      <c r="AB17" s="40"/>
      <c r="AC17" s="40"/>
      <c r="AD17" s="40"/>
      <c r="AE17" s="16"/>
      <c r="AF17" s="16"/>
      <c r="AG17" s="16"/>
      <c r="AH17" s="16"/>
      <c r="AI17" s="16"/>
      <c r="AJ17" s="16"/>
    </row>
    <row r="18" spans="1:36" ht="0.75" customHeight="1">
      <c r="A18" s="297">
        <v>7</v>
      </c>
      <c r="B18" s="72"/>
      <c r="C18" s="75"/>
      <c r="D18" s="126"/>
      <c r="E18" s="93">
        <f>E19</f>
        <v>0</v>
      </c>
      <c r="F18" s="93">
        <f t="shared" ref="F18:V18" si="6">F19</f>
        <v>0</v>
      </c>
      <c r="G18" s="93">
        <f t="shared" si="6"/>
        <v>0</v>
      </c>
      <c r="H18" s="93">
        <f t="shared" si="6"/>
        <v>0</v>
      </c>
      <c r="I18" s="93">
        <f t="shared" si="6"/>
        <v>0</v>
      </c>
      <c r="J18" s="93">
        <f t="shared" si="6"/>
        <v>0</v>
      </c>
      <c r="K18" s="93">
        <f t="shared" si="6"/>
        <v>0</v>
      </c>
      <c r="L18" s="93">
        <f t="shared" si="6"/>
        <v>0</v>
      </c>
      <c r="M18" s="93">
        <f t="shared" si="6"/>
        <v>0</v>
      </c>
      <c r="N18" s="93">
        <f t="shared" si="6"/>
        <v>0</v>
      </c>
      <c r="O18" s="93">
        <f t="shared" si="6"/>
        <v>0</v>
      </c>
      <c r="P18" s="93">
        <f t="shared" si="6"/>
        <v>0</v>
      </c>
      <c r="Q18" s="93">
        <f t="shared" si="6"/>
        <v>0</v>
      </c>
      <c r="R18" s="93">
        <f t="shared" si="6"/>
        <v>0</v>
      </c>
      <c r="S18" s="93">
        <f t="shared" si="6"/>
        <v>0</v>
      </c>
      <c r="T18" s="93">
        <f t="shared" si="6"/>
        <v>0</v>
      </c>
      <c r="U18" s="93">
        <f t="shared" si="6"/>
        <v>0</v>
      </c>
      <c r="V18" s="93">
        <f t="shared" si="6"/>
        <v>0</v>
      </c>
      <c r="W18" s="136" t="e">
        <f t="shared" si="1"/>
        <v>#DIV/0!</v>
      </c>
      <c r="X18" s="40"/>
      <c r="Y18" s="40"/>
      <c r="Z18" s="40"/>
      <c r="AA18" s="40"/>
      <c r="AB18" s="40"/>
      <c r="AC18" s="40"/>
      <c r="AD18" s="40"/>
      <c r="AE18" s="16"/>
      <c r="AF18" s="16"/>
      <c r="AG18" s="16"/>
      <c r="AH18" s="16"/>
      <c r="AI18" s="16"/>
      <c r="AJ18" s="16"/>
    </row>
    <row r="19" spans="1:36" ht="87.75" hidden="1" customHeight="1">
      <c r="A19" s="298"/>
      <c r="B19" s="71"/>
      <c r="C19" s="129"/>
      <c r="D19" s="101"/>
      <c r="E19" s="127"/>
      <c r="F19" s="135">
        <f>G19+T19</f>
        <v>0</v>
      </c>
      <c r="G19" s="137"/>
      <c r="H19" s="140"/>
      <c r="I19" s="135"/>
      <c r="J19" s="135"/>
      <c r="K19" s="135"/>
      <c r="L19" s="135"/>
      <c r="M19" s="135"/>
      <c r="N19" s="135"/>
      <c r="O19" s="135"/>
      <c r="P19" s="135"/>
      <c r="Q19" s="135"/>
      <c r="R19" s="137"/>
      <c r="S19" s="137"/>
      <c r="T19" s="137">
        <f>H19+I19+J19+K19+L19</f>
        <v>0</v>
      </c>
      <c r="U19" s="140"/>
      <c r="V19" s="140">
        <f>E19-F19</f>
        <v>0</v>
      </c>
      <c r="W19" s="136" t="e">
        <f t="shared" si="1"/>
        <v>#DIV/0!</v>
      </c>
      <c r="X19" s="40"/>
      <c r="Y19" s="40"/>
      <c r="Z19" s="40"/>
      <c r="AA19" s="40"/>
      <c r="AB19" s="40"/>
      <c r="AC19" s="40"/>
      <c r="AD19" s="40"/>
      <c r="AE19" s="16"/>
      <c r="AF19" s="16"/>
      <c r="AG19" s="16"/>
      <c r="AH19" s="16"/>
      <c r="AI19" s="16"/>
      <c r="AJ19" s="16"/>
    </row>
    <row r="20" spans="1:36" ht="48.75" hidden="1" customHeight="1">
      <c r="A20" s="297"/>
      <c r="B20" s="72" t="s">
        <v>26</v>
      </c>
      <c r="C20" s="95" t="s">
        <v>27</v>
      </c>
      <c r="D20" s="97" t="s">
        <v>27</v>
      </c>
      <c r="E20" s="93">
        <f>E24+E21+E22+E25+E26+E27+E28+E23+E29</f>
        <v>0</v>
      </c>
      <c r="F20" s="93">
        <f t="shared" ref="F20:V20" si="7">F24+F21+F22+F25+F26+F27+F28+F23+F29</f>
        <v>0</v>
      </c>
      <c r="G20" s="93">
        <f t="shared" si="7"/>
        <v>0</v>
      </c>
      <c r="H20" s="93">
        <f t="shared" si="7"/>
        <v>0</v>
      </c>
      <c r="I20" s="93">
        <f t="shared" si="7"/>
        <v>0</v>
      </c>
      <c r="J20" s="93">
        <f t="shared" si="7"/>
        <v>0</v>
      </c>
      <c r="K20" s="93">
        <f t="shared" si="7"/>
        <v>0</v>
      </c>
      <c r="L20" s="93">
        <f t="shared" si="7"/>
        <v>0</v>
      </c>
      <c r="M20" s="93">
        <f t="shared" si="7"/>
        <v>0</v>
      </c>
      <c r="N20" s="93">
        <f t="shared" si="7"/>
        <v>0</v>
      </c>
      <c r="O20" s="93">
        <f t="shared" si="7"/>
        <v>0</v>
      </c>
      <c r="P20" s="93">
        <f t="shared" si="7"/>
        <v>0</v>
      </c>
      <c r="Q20" s="93">
        <f t="shared" si="7"/>
        <v>0</v>
      </c>
      <c r="R20" s="93">
        <f t="shared" si="7"/>
        <v>0</v>
      </c>
      <c r="S20" s="93">
        <f t="shared" si="7"/>
        <v>0</v>
      </c>
      <c r="T20" s="93">
        <f t="shared" si="7"/>
        <v>0</v>
      </c>
      <c r="U20" s="93">
        <f t="shared" si="7"/>
        <v>0</v>
      </c>
      <c r="V20" s="93">
        <f t="shared" si="7"/>
        <v>0</v>
      </c>
      <c r="W20" s="136" t="e">
        <f t="shared" si="1"/>
        <v>#DIV/0!</v>
      </c>
      <c r="X20" s="40"/>
      <c r="Y20" s="40"/>
      <c r="Z20" s="40"/>
      <c r="AA20" s="40"/>
      <c r="AB20" s="40"/>
      <c r="AC20" s="40"/>
      <c r="AD20" s="40"/>
      <c r="AE20" s="16"/>
      <c r="AF20" s="16"/>
      <c r="AG20" s="16"/>
      <c r="AH20" s="16"/>
      <c r="AI20" s="16"/>
      <c r="AJ20" s="16"/>
    </row>
    <row r="21" spans="1:36" ht="69" hidden="1" customHeight="1">
      <c r="A21" s="299"/>
      <c r="B21" s="117" t="s">
        <v>34</v>
      </c>
      <c r="C21" s="115" t="s">
        <v>35</v>
      </c>
      <c r="D21" s="102"/>
      <c r="E21" s="116"/>
      <c r="F21" s="135">
        <f t="shared" ref="F21:F27" si="8">G21+T21</f>
        <v>0</v>
      </c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16">
        <f t="shared" ref="T21:T29" si="9">H21+I21+J21+K21+L21+M21+N21+O21+P21+Q21</f>
        <v>0</v>
      </c>
      <c r="U21" s="116"/>
      <c r="V21" s="116">
        <f t="shared" ref="V21:V29" si="10">E21-F21</f>
        <v>0</v>
      </c>
      <c r="W21" s="136" t="e">
        <f t="shared" si="1"/>
        <v>#DIV/0!</v>
      </c>
      <c r="X21" s="40"/>
      <c r="Y21" s="40"/>
      <c r="Z21" s="40"/>
      <c r="AA21" s="40"/>
      <c r="AB21" s="40"/>
      <c r="AC21" s="40"/>
      <c r="AD21" s="40"/>
      <c r="AE21" s="16"/>
      <c r="AF21" s="16"/>
      <c r="AG21" s="16"/>
      <c r="AH21" s="16"/>
      <c r="AI21" s="16"/>
      <c r="AJ21" s="16"/>
    </row>
    <row r="22" spans="1:36" ht="65.25" hidden="1" customHeight="1">
      <c r="A22" s="299"/>
      <c r="B22" s="117" t="s">
        <v>34</v>
      </c>
      <c r="C22" s="115" t="s">
        <v>35</v>
      </c>
      <c r="D22" s="102"/>
      <c r="E22" s="116"/>
      <c r="F22" s="135">
        <f t="shared" si="8"/>
        <v>0</v>
      </c>
      <c r="G22" s="116"/>
      <c r="H22" s="116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16">
        <f t="shared" si="9"/>
        <v>0</v>
      </c>
      <c r="U22" s="116"/>
      <c r="V22" s="116">
        <f t="shared" si="10"/>
        <v>0</v>
      </c>
      <c r="W22" s="136" t="e">
        <f t="shared" si="1"/>
        <v>#DIV/0!</v>
      </c>
      <c r="X22" s="40"/>
      <c r="Y22" s="40"/>
      <c r="Z22" s="40"/>
      <c r="AA22" s="40"/>
      <c r="AB22" s="40"/>
      <c r="AC22" s="40"/>
      <c r="AD22" s="40"/>
      <c r="AE22" s="16"/>
      <c r="AF22" s="16"/>
      <c r="AG22" s="16"/>
      <c r="AH22" s="16"/>
      <c r="AI22" s="16"/>
      <c r="AJ22" s="16"/>
    </row>
    <row r="23" spans="1:36" ht="77.25" hidden="1" customHeight="1">
      <c r="A23" s="299"/>
      <c r="B23" s="117" t="s">
        <v>34</v>
      </c>
      <c r="C23" s="115" t="s">
        <v>35</v>
      </c>
      <c r="D23" s="104"/>
      <c r="E23" s="116"/>
      <c r="F23" s="135">
        <f t="shared" si="8"/>
        <v>0</v>
      </c>
      <c r="G23" s="116"/>
      <c r="H23" s="116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16"/>
      <c r="U23" s="116"/>
      <c r="V23" s="116">
        <f t="shared" si="10"/>
        <v>0</v>
      </c>
      <c r="W23" s="136" t="e">
        <f t="shared" si="1"/>
        <v>#DIV/0!</v>
      </c>
      <c r="X23" s="40"/>
      <c r="Y23" s="40"/>
      <c r="Z23" s="40"/>
      <c r="AA23" s="40"/>
      <c r="AB23" s="40"/>
      <c r="AC23" s="40"/>
      <c r="AD23" s="40"/>
      <c r="AE23" s="16"/>
      <c r="AF23" s="16"/>
      <c r="AG23" s="16"/>
      <c r="AH23" s="16"/>
      <c r="AI23" s="16"/>
      <c r="AJ23" s="16"/>
    </row>
    <row r="24" spans="1:36" ht="57.75" hidden="1" customHeight="1">
      <c r="A24" s="299"/>
      <c r="B24" s="71" t="s">
        <v>14</v>
      </c>
      <c r="C24" s="94" t="s">
        <v>28</v>
      </c>
      <c r="D24" s="102"/>
      <c r="E24" s="98"/>
      <c r="F24" s="135">
        <f t="shared" si="8"/>
        <v>0</v>
      </c>
      <c r="G24" s="116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16">
        <f t="shared" si="9"/>
        <v>0</v>
      </c>
      <c r="U24" s="116"/>
      <c r="V24" s="116">
        <f t="shared" si="10"/>
        <v>0</v>
      </c>
      <c r="W24" s="136" t="e">
        <f t="shared" si="1"/>
        <v>#DIV/0!</v>
      </c>
      <c r="X24" s="40"/>
      <c r="Y24" s="40"/>
      <c r="Z24" s="40"/>
      <c r="AA24" s="40"/>
      <c r="AB24" s="40"/>
      <c r="AC24" s="40"/>
      <c r="AD24" s="40"/>
      <c r="AE24" s="16"/>
      <c r="AF24" s="16"/>
      <c r="AG24" s="16"/>
      <c r="AH24" s="16"/>
      <c r="AI24" s="16"/>
      <c r="AJ24" s="16"/>
    </row>
    <row r="25" spans="1:36" ht="60" hidden="1" customHeight="1">
      <c r="A25" s="299"/>
      <c r="B25" s="117" t="s">
        <v>14</v>
      </c>
      <c r="C25" s="94" t="s">
        <v>28</v>
      </c>
      <c r="D25" s="102"/>
      <c r="E25" s="116"/>
      <c r="F25" s="135">
        <f t="shared" si="8"/>
        <v>0</v>
      </c>
      <c r="G25" s="116"/>
      <c r="H25" s="116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16">
        <f t="shared" si="9"/>
        <v>0</v>
      </c>
      <c r="U25" s="116"/>
      <c r="V25" s="116">
        <f t="shared" si="10"/>
        <v>0</v>
      </c>
      <c r="W25" s="136" t="e">
        <f t="shared" si="1"/>
        <v>#DIV/0!</v>
      </c>
      <c r="X25" s="40"/>
      <c r="Y25" s="40"/>
      <c r="Z25" s="40"/>
      <c r="AA25" s="40"/>
      <c r="AB25" s="40"/>
      <c r="AC25" s="40"/>
      <c r="AD25" s="40"/>
      <c r="AE25" s="16"/>
      <c r="AF25" s="16"/>
      <c r="AG25" s="16"/>
      <c r="AH25" s="16"/>
      <c r="AI25" s="16"/>
      <c r="AJ25" s="16"/>
    </row>
    <row r="26" spans="1:36" ht="206.25" hidden="1" customHeight="1">
      <c r="A26" s="299"/>
      <c r="B26" s="117" t="s">
        <v>14</v>
      </c>
      <c r="C26" s="94" t="s">
        <v>28</v>
      </c>
      <c r="D26" s="102"/>
      <c r="E26" s="116"/>
      <c r="F26" s="135">
        <f t="shared" si="8"/>
        <v>0</v>
      </c>
      <c r="G26" s="116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16">
        <f t="shared" si="9"/>
        <v>0</v>
      </c>
      <c r="U26" s="116"/>
      <c r="V26" s="116">
        <f t="shared" si="10"/>
        <v>0</v>
      </c>
      <c r="W26" s="136" t="e">
        <f t="shared" si="1"/>
        <v>#DIV/0!</v>
      </c>
      <c r="X26" s="40"/>
      <c r="Y26" s="40"/>
      <c r="Z26" s="40"/>
      <c r="AA26" s="40"/>
      <c r="AB26" s="40"/>
      <c r="AC26" s="40"/>
      <c r="AD26" s="40"/>
      <c r="AE26" s="16"/>
      <c r="AF26" s="16"/>
      <c r="AG26" s="16"/>
      <c r="AH26" s="16"/>
      <c r="AI26" s="16"/>
      <c r="AJ26" s="16"/>
    </row>
    <row r="27" spans="1:36" ht="85.5" hidden="1" customHeight="1">
      <c r="A27" s="299"/>
      <c r="B27" s="117" t="s">
        <v>14</v>
      </c>
      <c r="C27" s="94" t="s">
        <v>28</v>
      </c>
      <c r="D27" s="102"/>
      <c r="E27" s="116"/>
      <c r="F27" s="135">
        <f t="shared" si="8"/>
        <v>0</v>
      </c>
      <c r="G27" s="116"/>
      <c r="H27" s="116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16">
        <f t="shared" si="9"/>
        <v>0</v>
      </c>
      <c r="U27" s="116"/>
      <c r="V27" s="116">
        <f t="shared" si="10"/>
        <v>0</v>
      </c>
      <c r="W27" s="136" t="e">
        <f t="shared" si="1"/>
        <v>#DIV/0!</v>
      </c>
      <c r="X27" s="40"/>
      <c r="Y27" s="40"/>
      <c r="Z27" s="40"/>
      <c r="AA27" s="40"/>
      <c r="AB27" s="40"/>
      <c r="AC27" s="40"/>
      <c r="AD27" s="40"/>
      <c r="AE27" s="16"/>
      <c r="AF27" s="16"/>
      <c r="AG27" s="16"/>
      <c r="AH27" s="16"/>
      <c r="AI27" s="16"/>
      <c r="AJ27" s="16"/>
    </row>
    <row r="28" spans="1:36" ht="63" hidden="1" customHeight="1">
      <c r="A28" s="298"/>
      <c r="B28" s="39">
        <v>3142</v>
      </c>
      <c r="C28" s="94" t="s">
        <v>28</v>
      </c>
      <c r="D28" s="102"/>
      <c r="E28" s="118"/>
      <c r="F28" s="135">
        <f>G28+T28</f>
        <v>0</v>
      </c>
      <c r="G28" s="137"/>
      <c r="H28" s="140"/>
      <c r="I28" s="135"/>
      <c r="J28" s="135"/>
      <c r="K28" s="135"/>
      <c r="L28" s="135"/>
      <c r="M28" s="135"/>
      <c r="N28" s="135"/>
      <c r="O28" s="135"/>
      <c r="P28" s="135"/>
      <c r="Q28" s="135"/>
      <c r="R28" s="137"/>
      <c r="S28" s="137"/>
      <c r="T28" s="116">
        <f t="shared" si="9"/>
        <v>0</v>
      </c>
      <c r="U28" s="135"/>
      <c r="V28" s="116">
        <f t="shared" si="10"/>
        <v>0</v>
      </c>
      <c r="W28" s="136" t="e">
        <f t="shared" si="1"/>
        <v>#DIV/0!</v>
      </c>
      <c r="X28" s="40"/>
      <c r="Y28" s="40"/>
      <c r="Z28" s="40"/>
      <c r="AA28" s="40"/>
      <c r="AB28" s="40"/>
      <c r="AC28" s="40"/>
      <c r="AD28" s="40"/>
      <c r="AE28" s="16"/>
      <c r="AF28" s="16"/>
      <c r="AG28" s="16"/>
      <c r="AH28" s="16"/>
      <c r="AI28" s="16"/>
      <c r="AJ28" s="16"/>
    </row>
    <row r="29" spans="1:36" ht="111.75" hidden="1" customHeight="1">
      <c r="A29" s="298"/>
      <c r="B29" s="39">
        <v>3132</v>
      </c>
      <c r="C29" s="115" t="s">
        <v>0</v>
      </c>
      <c r="D29" s="130"/>
      <c r="E29" s="116"/>
      <c r="F29" s="135">
        <f>G29+T29</f>
        <v>0</v>
      </c>
      <c r="G29" s="137"/>
      <c r="H29" s="140"/>
      <c r="I29" s="135"/>
      <c r="J29" s="135"/>
      <c r="K29" s="135"/>
      <c r="L29" s="135"/>
      <c r="M29" s="135"/>
      <c r="N29" s="135"/>
      <c r="O29" s="135"/>
      <c r="P29" s="135"/>
      <c r="Q29" s="135"/>
      <c r="R29" s="137"/>
      <c r="S29" s="137"/>
      <c r="T29" s="116">
        <f t="shared" si="9"/>
        <v>0</v>
      </c>
      <c r="U29" s="135"/>
      <c r="V29" s="116">
        <f t="shared" si="10"/>
        <v>0</v>
      </c>
      <c r="W29" s="136" t="e">
        <f t="shared" si="1"/>
        <v>#DIV/0!</v>
      </c>
      <c r="X29" s="40"/>
      <c r="Y29" s="40"/>
      <c r="Z29" s="40"/>
      <c r="AA29" s="40"/>
      <c r="AB29" s="40"/>
      <c r="AC29" s="40"/>
      <c r="AD29" s="40"/>
      <c r="AE29" s="16"/>
      <c r="AF29" s="16"/>
      <c r="AG29" s="16"/>
      <c r="AH29" s="16"/>
      <c r="AI29" s="16"/>
      <c r="AJ29" s="16"/>
    </row>
    <row r="30" spans="1:36" ht="96.75" hidden="1" customHeight="1">
      <c r="A30" s="297"/>
      <c r="B30" s="76">
        <v>1217361</v>
      </c>
      <c r="C30" s="77" t="s">
        <v>22</v>
      </c>
      <c r="D30" s="119"/>
      <c r="E30" s="93">
        <f>E32+E31</f>
        <v>0</v>
      </c>
      <c r="F30" s="93">
        <f t="shared" ref="F30:T30" si="11">F32+F31</f>
        <v>0</v>
      </c>
      <c r="G30" s="93">
        <f t="shared" si="11"/>
        <v>0</v>
      </c>
      <c r="H30" s="93">
        <f t="shared" si="11"/>
        <v>0</v>
      </c>
      <c r="I30" s="93">
        <f t="shared" si="11"/>
        <v>0</v>
      </c>
      <c r="J30" s="93">
        <f t="shared" si="11"/>
        <v>0</v>
      </c>
      <c r="K30" s="93">
        <f t="shared" si="11"/>
        <v>0</v>
      </c>
      <c r="L30" s="93">
        <f t="shared" si="11"/>
        <v>0</v>
      </c>
      <c r="M30" s="93">
        <f t="shared" si="11"/>
        <v>0</v>
      </c>
      <c r="N30" s="93">
        <f t="shared" si="11"/>
        <v>0</v>
      </c>
      <c r="O30" s="93">
        <f t="shared" si="11"/>
        <v>0</v>
      </c>
      <c r="P30" s="93">
        <f t="shared" si="11"/>
        <v>0</v>
      </c>
      <c r="Q30" s="93">
        <f t="shared" si="11"/>
        <v>0</v>
      </c>
      <c r="R30" s="93">
        <f t="shared" si="11"/>
        <v>0</v>
      </c>
      <c r="S30" s="93">
        <f t="shared" si="11"/>
        <v>0</v>
      </c>
      <c r="T30" s="93">
        <f t="shared" si="11"/>
        <v>0</v>
      </c>
      <c r="U30" s="93">
        <f>U32+U31</f>
        <v>0</v>
      </c>
      <c r="V30" s="93">
        <f>V32+V31</f>
        <v>0</v>
      </c>
      <c r="W30" s="136" t="e">
        <f t="shared" si="1"/>
        <v>#DIV/0!</v>
      </c>
      <c r="X30" s="40"/>
      <c r="Y30" s="40"/>
      <c r="Z30" s="40"/>
      <c r="AA30" s="40"/>
      <c r="AB30" s="40"/>
      <c r="AC30" s="40"/>
      <c r="AD30" s="40"/>
      <c r="AE30" s="16"/>
      <c r="AF30" s="16"/>
      <c r="AG30" s="16"/>
      <c r="AH30" s="16"/>
      <c r="AI30" s="16"/>
      <c r="AJ30" s="16"/>
    </row>
    <row r="31" spans="1:36" ht="96.75" hidden="1" customHeight="1">
      <c r="A31" s="299"/>
      <c r="B31" s="20">
        <v>3122</v>
      </c>
      <c r="C31" s="19" t="s">
        <v>21</v>
      </c>
      <c r="D31" s="85"/>
      <c r="E31" s="148"/>
      <c r="F31" s="135">
        <f>G31+T31</f>
        <v>0</v>
      </c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5">
        <f>H31+I31+J31+K31+L31</f>
        <v>0</v>
      </c>
      <c r="U31" s="116">
        <v>0</v>
      </c>
      <c r="V31" s="135">
        <f>E31-F31</f>
        <v>0</v>
      </c>
      <c r="W31" s="136" t="e">
        <f t="shared" si="1"/>
        <v>#DIV/0!</v>
      </c>
      <c r="X31" s="40"/>
      <c r="Y31" s="40"/>
      <c r="Z31" s="40"/>
      <c r="AA31" s="40"/>
      <c r="AB31" s="40"/>
      <c r="AC31" s="40"/>
      <c r="AD31" s="40"/>
      <c r="AE31" s="16"/>
      <c r="AF31" s="16"/>
      <c r="AG31" s="16"/>
      <c r="AH31" s="16"/>
      <c r="AI31" s="16"/>
      <c r="AJ31" s="16"/>
    </row>
    <row r="32" spans="1:36" ht="106.5" hidden="1" customHeight="1">
      <c r="A32" s="299"/>
      <c r="B32" s="120">
        <v>3142</v>
      </c>
      <c r="C32" s="131" t="s">
        <v>28</v>
      </c>
      <c r="D32" s="101"/>
      <c r="E32" s="116"/>
      <c r="F32" s="135">
        <f>G32+T32</f>
        <v>0</v>
      </c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>
        <f>H32+I32+J32+K32+L32</f>
        <v>0</v>
      </c>
      <c r="U32" s="135"/>
      <c r="V32" s="135">
        <f>E32-F32</f>
        <v>0</v>
      </c>
      <c r="W32" s="136" t="e">
        <f t="shared" si="1"/>
        <v>#DIV/0!</v>
      </c>
      <c r="X32" s="40"/>
      <c r="Y32" s="40"/>
      <c r="Z32" s="40"/>
      <c r="AA32" s="40"/>
      <c r="AB32" s="40"/>
      <c r="AC32" s="40"/>
      <c r="AD32" s="40"/>
      <c r="AE32" s="16"/>
      <c r="AF32" s="16"/>
      <c r="AG32" s="16"/>
      <c r="AH32" s="16"/>
      <c r="AI32" s="16"/>
      <c r="AJ32" s="16"/>
    </row>
    <row r="33" spans="1:36" ht="87" customHeight="1">
      <c r="A33" s="322">
        <v>7</v>
      </c>
      <c r="B33" s="323">
        <v>12</v>
      </c>
      <c r="C33" s="324" t="s">
        <v>123</v>
      </c>
      <c r="D33" s="325"/>
      <c r="E33" s="310">
        <f>E37+E34</f>
        <v>2700400</v>
      </c>
      <c r="F33" s="310">
        <f t="shared" ref="F33:V33" si="12">F37+F34</f>
        <v>0</v>
      </c>
      <c r="G33" s="310">
        <f t="shared" si="12"/>
        <v>0</v>
      </c>
      <c r="H33" s="310">
        <f t="shared" si="12"/>
        <v>0</v>
      </c>
      <c r="I33" s="310">
        <f t="shared" si="12"/>
        <v>0</v>
      </c>
      <c r="J33" s="310">
        <f t="shared" si="12"/>
        <v>0</v>
      </c>
      <c r="K33" s="310">
        <f t="shared" si="12"/>
        <v>0</v>
      </c>
      <c r="L33" s="310">
        <f t="shared" si="12"/>
        <v>0</v>
      </c>
      <c r="M33" s="310">
        <f t="shared" si="12"/>
        <v>0</v>
      </c>
      <c r="N33" s="310">
        <f t="shared" si="12"/>
        <v>0</v>
      </c>
      <c r="O33" s="310">
        <f t="shared" si="12"/>
        <v>0</v>
      </c>
      <c r="P33" s="310">
        <f t="shared" si="12"/>
        <v>0</v>
      </c>
      <c r="Q33" s="310">
        <f t="shared" si="12"/>
        <v>0</v>
      </c>
      <c r="R33" s="310">
        <f t="shared" si="12"/>
        <v>0</v>
      </c>
      <c r="S33" s="310">
        <f t="shared" si="12"/>
        <v>0</v>
      </c>
      <c r="T33" s="310">
        <f t="shared" si="12"/>
        <v>0</v>
      </c>
      <c r="U33" s="310">
        <f t="shared" si="12"/>
        <v>0</v>
      </c>
      <c r="V33" s="310">
        <f t="shared" si="12"/>
        <v>2700400</v>
      </c>
      <c r="W33" s="136">
        <f t="shared" si="1"/>
        <v>0</v>
      </c>
      <c r="X33" s="40"/>
      <c r="Y33" s="40"/>
      <c r="Z33" s="40"/>
      <c r="AA33" s="40"/>
      <c r="AB33" s="40"/>
      <c r="AC33" s="40"/>
      <c r="AD33" s="40"/>
      <c r="AE33" s="16"/>
      <c r="AF33" s="16"/>
      <c r="AG33" s="16"/>
      <c r="AH33" s="16"/>
      <c r="AI33" s="16"/>
      <c r="AJ33" s="16"/>
    </row>
    <row r="34" spans="1:36" ht="87" customHeight="1">
      <c r="A34" s="297"/>
      <c r="B34" s="326">
        <v>1217461</v>
      </c>
      <c r="C34" s="82" t="s">
        <v>42</v>
      </c>
      <c r="D34" s="335"/>
      <c r="E34" s="93">
        <f>E35+E36</f>
        <v>201100</v>
      </c>
      <c r="F34" s="93">
        <f t="shared" ref="F34:V34" si="13">F35+F36</f>
        <v>0</v>
      </c>
      <c r="G34" s="93">
        <f t="shared" si="13"/>
        <v>0</v>
      </c>
      <c r="H34" s="93">
        <f t="shared" si="13"/>
        <v>0</v>
      </c>
      <c r="I34" s="93">
        <f t="shared" si="13"/>
        <v>0</v>
      </c>
      <c r="J34" s="93">
        <f t="shared" si="13"/>
        <v>0</v>
      </c>
      <c r="K34" s="93">
        <f t="shared" si="13"/>
        <v>0</v>
      </c>
      <c r="L34" s="93">
        <f t="shared" si="13"/>
        <v>0</v>
      </c>
      <c r="M34" s="93">
        <f t="shared" si="13"/>
        <v>0</v>
      </c>
      <c r="N34" s="93">
        <f t="shared" si="13"/>
        <v>0</v>
      </c>
      <c r="O34" s="93">
        <f t="shared" si="13"/>
        <v>0</v>
      </c>
      <c r="P34" s="93">
        <f t="shared" si="13"/>
        <v>0</v>
      </c>
      <c r="Q34" s="93">
        <f t="shared" si="13"/>
        <v>0</v>
      </c>
      <c r="R34" s="93">
        <f t="shared" si="13"/>
        <v>0</v>
      </c>
      <c r="S34" s="93">
        <f t="shared" si="13"/>
        <v>0</v>
      </c>
      <c r="T34" s="93">
        <f t="shared" si="13"/>
        <v>0</v>
      </c>
      <c r="U34" s="93">
        <f t="shared" si="13"/>
        <v>0</v>
      </c>
      <c r="V34" s="93">
        <f t="shared" si="13"/>
        <v>201100</v>
      </c>
      <c r="W34" s="136">
        <f t="shared" si="1"/>
        <v>0</v>
      </c>
      <c r="X34" s="40"/>
      <c r="Y34" s="40"/>
      <c r="Z34" s="40"/>
      <c r="AA34" s="40"/>
      <c r="AB34" s="40"/>
      <c r="AC34" s="40"/>
      <c r="AD34" s="40"/>
      <c r="AE34" s="16"/>
      <c r="AF34" s="16"/>
      <c r="AG34" s="16"/>
      <c r="AH34" s="16"/>
      <c r="AI34" s="16"/>
      <c r="AJ34" s="16"/>
    </row>
    <row r="35" spans="1:36" ht="65.25" customHeight="1">
      <c r="A35" s="299"/>
      <c r="B35" s="120">
        <v>3122</v>
      </c>
      <c r="C35" s="47" t="s">
        <v>35</v>
      </c>
      <c r="D35" s="334" t="s">
        <v>137</v>
      </c>
      <c r="E35" s="116">
        <v>75000</v>
      </c>
      <c r="F35" s="116">
        <f>G35+T35</f>
        <v>0</v>
      </c>
      <c r="G35" s="116">
        <v>0</v>
      </c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16">
        <f>H35+I35+J35</f>
        <v>0</v>
      </c>
      <c r="U35" s="116">
        <v>0</v>
      </c>
      <c r="V35" s="134">
        <f>E35-F35</f>
        <v>75000</v>
      </c>
      <c r="W35" s="136">
        <f t="shared" si="1"/>
        <v>0</v>
      </c>
      <c r="X35" s="40"/>
      <c r="Y35" s="40"/>
      <c r="Z35" s="40"/>
      <c r="AA35" s="40"/>
      <c r="AB35" s="40"/>
      <c r="AC35" s="40"/>
      <c r="AD35" s="40"/>
      <c r="AE35" s="16"/>
      <c r="AF35" s="16"/>
      <c r="AG35" s="16"/>
      <c r="AH35" s="16"/>
      <c r="AI35" s="16"/>
      <c r="AJ35" s="16"/>
    </row>
    <row r="36" spans="1:36" ht="67.5" customHeight="1">
      <c r="A36" s="299"/>
      <c r="B36" s="120">
        <v>3132</v>
      </c>
      <c r="C36" s="47" t="s">
        <v>0</v>
      </c>
      <c r="D36" s="334" t="s">
        <v>138</v>
      </c>
      <c r="E36" s="116">
        <v>126100</v>
      </c>
      <c r="F36" s="116">
        <f>G36+T36</f>
        <v>0</v>
      </c>
      <c r="G36" s="116">
        <v>0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16">
        <f>H36+I36+J36</f>
        <v>0</v>
      </c>
      <c r="U36" s="116">
        <v>0</v>
      </c>
      <c r="V36" s="134">
        <f>E36-F36</f>
        <v>126100</v>
      </c>
      <c r="W36" s="136">
        <f t="shared" si="1"/>
        <v>0</v>
      </c>
      <c r="X36" s="40"/>
      <c r="Y36" s="40"/>
      <c r="Z36" s="40"/>
      <c r="AA36" s="40"/>
      <c r="AB36" s="40"/>
      <c r="AC36" s="40"/>
      <c r="AD36" s="40"/>
      <c r="AE36" s="16"/>
      <c r="AF36" s="16"/>
      <c r="AG36" s="16"/>
      <c r="AH36" s="16"/>
      <c r="AI36" s="16"/>
      <c r="AJ36" s="16"/>
    </row>
    <row r="37" spans="1:36" ht="89.25" customHeight="1">
      <c r="A37" s="297">
        <v>8</v>
      </c>
      <c r="B37" s="326">
        <v>1218110</v>
      </c>
      <c r="C37" s="272" t="s">
        <v>90</v>
      </c>
      <c r="D37" s="327"/>
      <c r="E37" s="93">
        <f>E38</f>
        <v>2499300</v>
      </c>
      <c r="F37" s="93">
        <f t="shared" ref="F37:V37" si="14">F38</f>
        <v>0</v>
      </c>
      <c r="G37" s="93">
        <f t="shared" si="14"/>
        <v>0</v>
      </c>
      <c r="H37" s="93">
        <f t="shared" si="14"/>
        <v>0</v>
      </c>
      <c r="I37" s="93">
        <f t="shared" si="14"/>
        <v>0</v>
      </c>
      <c r="J37" s="93">
        <f t="shared" si="14"/>
        <v>0</v>
      </c>
      <c r="K37" s="93">
        <f t="shared" si="14"/>
        <v>0</v>
      </c>
      <c r="L37" s="93">
        <f t="shared" si="14"/>
        <v>0</v>
      </c>
      <c r="M37" s="93">
        <f t="shared" si="14"/>
        <v>0</v>
      </c>
      <c r="N37" s="93">
        <f t="shared" si="14"/>
        <v>0</v>
      </c>
      <c r="O37" s="93">
        <f t="shared" si="14"/>
        <v>0</v>
      </c>
      <c r="P37" s="93">
        <f t="shared" si="14"/>
        <v>0</v>
      </c>
      <c r="Q37" s="93">
        <f t="shared" si="14"/>
        <v>0</v>
      </c>
      <c r="R37" s="93">
        <f t="shared" si="14"/>
        <v>0</v>
      </c>
      <c r="S37" s="93">
        <f t="shared" si="14"/>
        <v>0</v>
      </c>
      <c r="T37" s="93">
        <f t="shared" si="14"/>
        <v>0</v>
      </c>
      <c r="U37" s="93">
        <f t="shared" si="14"/>
        <v>0</v>
      </c>
      <c r="V37" s="93">
        <f t="shared" si="14"/>
        <v>2499300</v>
      </c>
      <c r="W37" s="136">
        <f t="shared" si="1"/>
        <v>0</v>
      </c>
      <c r="X37" s="40"/>
      <c r="Y37" s="40"/>
      <c r="Z37" s="40"/>
      <c r="AA37" s="40"/>
      <c r="AB37" s="40"/>
      <c r="AC37" s="40"/>
      <c r="AD37" s="40"/>
      <c r="AE37" s="16"/>
      <c r="AF37" s="16"/>
      <c r="AG37" s="16"/>
      <c r="AH37" s="16"/>
      <c r="AI37" s="16"/>
      <c r="AJ37" s="16"/>
    </row>
    <row r="38" spans="1:36" ht="76.5" customHeight="1">
      <c r="A38" s="299">
        <v>9</v>
      </c>
      <c r="B38" s="120">
        <v>3110</v>
      </c>
      <c r="C38" s="246" t="s">
        <v>32</v>
      </c>
      <c r="D38" s="101" t="s">
        <v>124</v>
      </c>
      <c r="E38" s="116">
        <v>2499300</v>
      </c>
      <c r="F38" s="135">
        <f>G38+T38</f>
        <v>0</v>
      </c>
      <c r="G38" s="135">
        <v>0</v>
      </c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>
        <f>H38+I38+J38+K38+L38+M38+N38</f>
        <v>0</v>
      </c>
      <c r="U38" s="135">
        <v>0</v>
      </c>
      <c r="V38" s="153">
        <f>E38-F38</f>
        <v>2499300</v>
      </c>
      <c r="W38" s="136">
        <f t="shared" si="1"/>
        <v>0</v>
      </c>
      <c r="X38" s="40"/>
      <c r="Y38" s="40"/>
      <c r="Z38" s="40"/>
      <c r="AA38" s="40"/>
      <c r="AB38" s="40"/>
      <c r="AC38" s="40"/>
      <c r="AD38" s="40"/>
      <c r="AE38" s="16"/>
      <c r="AF38" s="16"/>
      <c r="AG38" s="16"/>
      <c r="AH38" s="16"/>
      <c r="AI38" s="16"/>
      <c r="AJ38" s="16"/>
    </row>
    <row r="39" spans="1:36" ht="50.25" customHeight="1">
      <c r="A39" s="300">
        <v>10</v>
      </c>
      <c r="B39" s="111"/>
      <c r="C39" s="112"/>
      <c r="D39" s="114" t="s">
        <v>8</v>
      </c>
      <c r="E39" s="141">
        <f>E10+E15+E33</f>
        <v>14307954.73</v>
      </c>
      <c r="F39" s="141">
        <f t="shared" ref="F39:V39" si="15">F10+F15+F33</f>
        <v>11607554.73</v>
      </c>
      <c r="G39" s="141">
        <f t="shared" si="15"/>
        <v>11607554.73</v>
      </c>
      <c r="H39" s="141">
        <f t="shared" si="15"/>
        <v>0</v>
      </c>
      <c r="I39" s="141">
        <f t="shared" si="15"/>
        <v>0</v>
      </c>
      <c r="J39" s="141">
        <f t="shared" si="15"/>
        <v>0</v>
      </c>
      <c r="K39" s="141">
        <f t="shared" si="15"/>
        <v>0</v>
      </c>
      <c r="L39" s="141">
        <f t="shared" si="15"/>
        <v>0</v>
      </c>
      <c r="M39" s="141">
        <f t="shared" si="15"/>
        <v>0</v>
      </c>
      <c r="N39" s="141">
        <f t="shared" si="15"/>
        <v>0</v>
      </c>
      <c r="O39" s="141">
        <f t="shared" si="15"/>
        <v>0</v>
      </c>
      <c r="P39" s="141">
        <f t="shared" si="15"/>
        <v>0</v>
      </c>
      <c r="Q39" s="141">
        <f t="shared" si="15"/>
        <v>0</v>
      </c>
      <c r="R39" s="141">
        <f t="shared" si="15"/>
        <v>0</v>
      </c>
      <c r="S39" s="141">
        <f t="shared" si="15"/>
        <v>0</v>
      </c>
      <c r="T39" s="141">
        <f t="shared" si="15"/>
        <v>0</v>
      </c>
      <c r="U39" s="141">
        <f t="shared" si="15"/>
        <v>9400333.5800000001</v>
      </c>
      <c r="V39" s="141">
        <f t="shared" si="15"/>
        <v>2700400</v>
      </c>
      <c r="W39" s="153">
        <f t="shared" ref="W39" si="16">W10+W16</f>
        <v>123.27096609799474</v>
      </c>
      <c r="X39" s="40"/>
      <c r="Y39" s="40"/>
      <c r="Z39" s="40"/>
      <c r="AA39" s="40"/>
      <c r="AB39" s="40"/>
      <c r="AC39" s="40"/>
      <c r="AD39" s="40"/>
      <c r="AE39" s="16"/>
      <c r="AF39" s="16"/>
      <c r="AG39" s="16"/>
      <c r="AH39" s="16"/>
      <c r="AI39" s="16"/>
      <c r="AJ39" s="16"/>
    </row>
    <row r="40" spans="1:36" ht="48.75" customHeight="1">
      <c r="A40" s="301">
        <v>11</v>
      </c>
      <c r="B40" s="106" t="s">
        <v>15</v>
      </c>
      <c r="C40" s="168" t="s">
        <v>56</v>
      </c>
      <c r="D40" s="107"/>
      <c r="E40" s="142">
        <f>E41+E43+E45+E57+E65+E69+E71+E73</f>
        <v>50364436.270000003</v>
      </c>
      <c r="F40" s="142">
        <f t="shared" ref="F40:V40" si="17">F41+F43+F45+F57+F65+F69+F71+F73</f>
        <v>26840528.130000003</v>
      </c>
      <c r="G40" s="142">
        <f t="shared" si="17"/>
        <v>26840528.130000003</v>
      </c>
      <c r="H40" s="142">
        <f t="shared" si="17"/>
        <v>0</v>
      </c>
      <c r="I40" s="142">
        <f t="shared" si="17"/>
        <v>0</v>
      </c>
      <c r="J40" s="142">
        <f t="shared" si="17"/>
        <v>0</v>
      </c>
      <c r="K40" s="142">
        <f t="shared" si="17"/>
        <v>0</v>
      </c>
      <c r="L40" s="142">
        <f t="shared" si="17"/>
        <v>0</v>
      </c>
      <c r="M40" s="142">
        <f t="shared" si="17"/>
        <v>0</v>
      </c>
      <c r="N40" s="142">
        <f t="shared" si="17"/>
        <v>0</v>
      </c>
      <c r="O40" s="142">
        <f t="shared" si="17"/>
        <v>0</v>
      </c>
      <c r="P40" s="142">
        <f t="shared" si="17"/>
        <v>0</v>
      </c>
      <c r="Q40" s="142">
        <f t="shared" si="17"/>
        <v>0</v>
      </c>
      <c r="R40" s="142">
        <f t="shared" si="17"/>
        <v>0</v>
      </c>
      <c r="S40" s="142">
        <f t="shared" si="17"/>
        <v>0</v>
      </c>
      <c r="T40" s="142">
        <f t="shared" si="17"/>
        <v>0</v>
      </c>
      <c r="U40" s="142">
        <f t="shared" si="17"/>
        <v>26840528.130000003</v>
      </c>
      <c r="V40" s="142">
        <f t="shared" si="17"/>
        <v>23523908.140000001</v>
      </c>
      <c r="W40" s="136">
        <f t="shared" si="1"/>
        <v>53.292620979831732</v>
      </c>
      <c r="X40" s="40"/>
      <c r="Y40" s="40"/>
      <c r="Z40" s="40"/>
      <c r="AA40" s="40"/>
      <c r="AB40" s="40"/>
      <c r="AC40" s="40"/>
      <c r="AD40" s="40"/>
      <c r="AE40" s="16"/>
      <c r="AF40" s="16"/>
      <c r="AG40" s="16"/>
      <c r="AH40" s="16"/>
      <c r="AI40" s="16"/>
      <c r="AJ40" s="16"/>
    </row>
    <row r="41" spans="1:36" ht="48.75" customHeight="1">
      <c r="A41" s="297">
        <v>12</v>
      </c>
      <c r="B41" s="125" t="s">
        <v>92</v>
      </c>
      <c r="C41" s="272" t="s">
        <v>91</v>
      </c>
      <c r="D41" s="195"/>
      <c r="E41" s="147">
        <f>E42</f>
        <v>407497</v>
      </c>
      <c r="F41" s="147">
        <f t="shared" ref="F41:V41" si="18">F42</f>
        <v>407496</v>
      </c>
      <c r="G41" s="147">
        <f t="shared" si="18"/>
        <v>407496</v>
      </c>
      <c r="H41" s="147">
        <f t="shared" si="18"/>
        <v>0</v>
      </c>
      <c r="I41" s="147">
        <f t="shared" si="18"/>
        <v>0</v>
      </c>
      <c r="J41" s="147">
        <f t="shared" si="18"/>
        <v>0</v>
      </c>
      <c r="K41" s="147">
        <f t="shared" si="18"/>
        <v>0</v>
      </c>
      <c r="L41" s="147">
        <f t="shared" si="18"/>
        <v>0</v>
      </c>
      <c r="M41" s="147">
        <f t="shared" si="18"/>
        <v>0</v>
      </c>
      <c r="N41" s="147">
        <f t="shared" si="18"/>
        <v>0</v>
      </c>
      <c r="O41" s="147">
        <f t="shared" si="18"/>
        <v>0</v>
      </c>
      <c r="P41" s="147">
        <f t="shared" si="18"/>
        <v>0</v>
      </c>
      <c r="Q41" s="147">
        <f t="shared" si="18"/>
        <v>0</v>
      </c>
      <c r="R41" s="147">
        <f t="shared" si="18"/>
        <v>0</v>
      </c>
      <c r="S41" s="147">
        <f t="shared" si="18"/>
        <v>0</v>
      </c>
      <c r="T41" s="147">
        <f t="shared" si="18"/>
        <v>0</v>
      </c>
      <c r="U41" s="147">
        <f t="shared" si="18"/>
        <v>407496</v>
      </c>
      <c r="V41" s="147">
        <f t="shared" si="18"/>
        <v>1</v>
      </c>
      <c r="W41" s="136">
        <f t="shared" si="1"/>
        <v>99.99975459942037</v>
      </c>
      <c r="X41" s="40"/>
      <c r="Y41" s="40"/>
      <c r="Z41" s="40"/>
      <c r="AA41" s="40"/>
      <c r="AB41" s="40"/>
      <c r="AC41" s="40"/>
      <c r="AD41" s="40"/>
      <c r="AE41" s="16"/>
      <c r="AF41" s="16"/>
      <c r="AG41" s="16"/>
      <c r="AH41" s="16"/>
      <c r="AI41" s="16"/>
      <c r="AJ41" s="16"/>
    </row>
    <row r="42" spans="1:36" ht="101.25" customHeight="1">
      <c r="A42" s="299">
        <v>13</v>
      </c>
      <c r="B42" s="128" t="s">
        <v>12</v>
      </c>
      <c r="C42" s="273" t="s">
        <v>31</v>
      </c>
      <c r="D42" s="280" t="s">
        <v>133</v>
      </c>
      <c r="E42" s="153">
        <v>407497</v>
      </c>
      <c r="F42" s="153">
        <f>G42+T42</f>
        <v>407496</v>
      </c>
      <c r="G42" s="153">
        <v>407496</v>
      </c>
      <c r="H42" s="153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3">
        <f>H42+I42+J42</f>
        <v>0</v>
      </c>
      <c r="U42" s="145">
        <v>407496</v>
      </c>
      <c r="V42" s="153">
        <f>E42-F42</f>
        <v>1</v>
      </c>
      <c r="W42" s="136">
        <f t="shared" si="1"/>
        <v>99.99975459942037</v>
      </c>
      <c r="X42" s="40"/>
      <c r="Y42" s="40"/>
      <c r="Z42" s="40"/>
      <c r="AA42" s="40"/>
      <c r="AB42" s="40"/>
      <c r="AC42" s="40"/>
      <c r="AD42" s="40"/>
      <c r="AE42" s="16"/>
      <c r="AF42" s="16"/>
      <c r="AG42" s="16"/>
      <c r="AH42" s="16"/>
      <c r="AI42" s="16"/>
      <c r="AJ42" s="16"/>
    </row>
    <row r="43" spans="1:36" ht="83.25" customHeight="1">
      <c r="A43" s="286">
        <v>14</v>
      </c>
      <c r="B43" s="62" t="s">
        <v>37</v>
      </c>
      <c r="C43" s="272" t="s">
        <v>36</v>
      </c>
      <c r="D43" s="195"/>
      <c r="E43" s="143">
        <f>E44</f>
        <v>37246939.270000003</v>
      </c>
      <c r="F43" s="143">
        <f t="shared" ref="F43:V43" si="19">F44</f>
        <v>16401465.560000001</v>
      </c>
      <c r="G43" s="143">
        <f t="shared" si="19"/>
        <v>16401465.560000001</v>
      </c>
      <c r="H43" s="143">
        <f t="shared" si="19"/>
        <v>0</v>
      </c>
      <c r="I43" s="143">
        <f t="shared" si="19"/>
        <v>0</v>
      </c>
      <c r="J43" s="143">
        <f t="shared" si="19"/>
        <v>0</v>
      </c>
      <c r="K43" s="143">
        <f t="shared" si="19"/>
        <v>0</v>
      </c>
      <c r="L43" s="143">
        <f t="shared" si="19"/>
        <v>0</v>
      </c>
      <c r="M43" s="143">
        <f t="shared" si="19"/>
        <v>0</v>
      </c>
      <c r="N43" s="143">
        <f t="shared" si="19"/>
        <v>0</v>
      </c>
      <c r="O43" s="143">
        <f t="shared" si="19"/>
        <v>0</v>
      </c>
      <c r="P43" s="143">
        <f t="shared" si="19"/>
        <v>0</v>
      </c>
      <c r="Q43" s="143">
        <f t="shared" si="19"/>
        <v>0</v>
      </c>
      <c r="R43" s="143">
        <f t="shared" si="19"/>
        <v>0</v>
      </c>
      <c r="S43" s="143">
        <f t="shared" si="19"/>
        <v>0</v>
      </c>
      <c r="T43" s="143">
        <f t="shared" si="19"/>
        <v>0</v>
      </c>
      <c r="U43" s="143">
        <f t="shared" si="19"/>
        <v>16401465.560000001</v>
      </c>
      <c r="V43" s="143">
        <f t="shared" si="19"/>
        <v>20845473.710000001</v>
      </c>
      <c r="W43" s="136">
        <f t="shared" si="1"/>
        <v>44.034398212178253</v>
      </c>
      <c r="X43" s="40"/>
      <c r="Y43" s="40"/>
      <c r="Z43" s="40"/>
      <c r="AA43" s="40"/>
      <c r="AB43" s="40"/>
      <c r="AC43" s="40"/>
      <c r="AD43" s="40"/>
      <c r="AE43" s="16"/>
      <c r="AF43" s="16"/>
      <c r="AG43" s="16"/>
      <c r="AH43" s="16"/>
      <c r="AI43" s="16"/>
      <c r="AJ43" s="16"/>
    </row>
    <row r="44" spans="1:36" s="70" customFormat="1" ht="240.75" customHeight="1">
      <c r="A44" s="287">
        <v>15</v>
      </c>
      <c r="B44" s="42" t="s">
        <v>12</v>
      </c>
      <c r="C44" s="273" t="s">
        <v>31</v>
      </c>
      <c r="D44" s="312" t="s">
        <v>121</v>
      </c>
      <c r="E44" s="145">
        <f>36246939.27+1000000</f>
        <v>37246939.270000003</v>
      </c>
      <c r="F44" s="140">
        <f>G44+T44</f>
        <v>16401465.560000001</v>
      </c>
      <c r="G44" s="140">
        <v>16401465.560000001</v>
      </c>
      <c r="H44" s="145"/>
      <c r="I44" s="153"/>
      <c r="J44" s="145"/>
      <c r="K44" s="145"/>
      <c r="L44" s="145"/>
      <c r="M44" s="145"/>
      <c r="N44" s="145"/>
      <c r="O44" s="145"/>
      <c r="P44" s="146"/>
      <c r="Q44" s="146"/>
      <c r="R44" s="146"/>
      <c r="S44" s="146"/>
      <c r="T44" s="145">
        <f>H44+I44+J44+K44+L44+M44+N44</f>
        <v>0</v>
      </c>
      <c r="U44" s="140">
        <v>16401465.560000001</v>
      </c>
      <c r="V44" s="140">
        <f>E44-F44</f>
        <v>20845473.710000001</v>
      </c>
      <c r="W44" s="136">
        <f t="shared" si="1"/>
        <v>44.034398212178253</v>
      </c>
      <c r="X44" s="45"/>
      <c r="Y44" s="45"/>
      <c r="Z44" s="45"/>
      <c r="AA44" s="45"/>
      <c r="AB44" s="45"/>
      <c r="AC44" s="45"/>
      <c r="AD44" s="45"/>
      <c r="AE44" s="69"/>
      <c r="AF44" s="69"/>
      <c r="AG44" s="69"/>
      <c r="AH44" s="69"/>
      <c r="AI44" s="69"/>
      <c r="AJ44" s="69"/>
    </row>
    <row r="45" spans="1:36" s="70" customFormat="1" ht="56.25" customHeight="1">
      <c r="A45" s="288">
        <v>16</v>
      </c>
      <c r="B45" s="72" t="s">
        <v>29</v>
      </c>
      <c r="C45" s="272" t="s">
        <v>30</v>
      </c>
      <c r="D45" s="83"/>
      <c r="E45" s="147">
        <f>E46+E47+E48+E49</f>
        <v>204000</v>
      </c>
      <c r="F45" s="147">
        <f t="shared" ref="F45:V45" si="20">F46+F47+F48+F49</f>
        <v>190000.97</v>
      </c>
      <c r="G45" s="147">
        <f t="shared" si="20"/>
        <v>190000.97</v>
      </c>
      <c r="H45" s="147">
        <f t="shared" si="20"/>
        <v>0</v>
      </c>
      <c r="I45" s="147">
        <f t="shared" si="20"/>
        <v>0</v>
      </c>
      <c r="J45" s="147">
        <f t="shared" si="20"/>
        <v>0</v>
      </c>
      <c r="K45" s="147">
        <f t="shared" si="20"/>
        <v>0</v>
      </c>
      <c r="L45" s="147">
        <f t="shared" si="20"/>
        <v>0</v>
      </c>
      <c r="M45" s="147">
        <f t="shared" si="20"/>
        <v>0</v>
      </c>
      <c r="N45" s="147">
        <f t="shared" si="20"/>
        <v>0</v>
      </c>
      <c r="O45" s="147">
        <f t="shared" si="20"/>
        <v>0</v>
      </c>
      <c r="P45" s="147">
        <f t="shared" si="20"/>
        <v>0</v>
      </c>
      <c r="Q45" s="147">
        <f t="shared" si="20"/>
        <v>0</v>
      </c>
      <c r="R45" s="147">
        <f t="shared" si="20"/>
        <v>0</v>
      </c>
      <c r="S45" s="147">
        <f t="shared" si="20"/>
        <v>0</v>
      </c>
      <c r="T45" s="147">
        <f t="shared" si="20"/>
        <v>0</v>
      </c>
      <c r="U45" s="147">
        <f t="shared" si="20"/>
        <v>190000.97</v>
      </c>
      <c r="V45" s="147">
        <f t="shared" si="20"/>
        <v>13999.029999999999</v>
      </c>
      <c r="W45" s="136">
        <f t="shared" si="1"/>
        <v>93.137730392156868</v>
      </c>
      <c r="X45" s="45"/>
      <c r="Y45" s="45"/>
      <c r="Z45" s="45"/>
      <c r="AA45" s="45"/>
      <c r="AB45" s="45"/>
      <c r="AC45" s="45"/>
      <c r="AD45" s="45"/>
      <c r="AE45" s="69"/>
      <c r="AF45" s="69"/>
      <c r="AG45" s="69"/>
      <c r="AH45" s="69"/>
      <c r="AI45" s="69"/>
      <c r="AJ45" s="69"/>
    </row>
    <row r="46" spans="1:36" s="70" customFormat="1" ht="95.25" customHeight="1">
      <c r="A46" s="287">
        <v>17</v>
      </c>
      <c r="B46" s="42" t="s">
        <v>12</v>
      </c>
      <c r="C46" s="246" t="s">
        <v>31</v>
      </c>
      <c r="D46" s="274" t="s">
        <v>78</v>
      </c>
      <c r="E46" s="145">
        <f>94000+110000</f>
        <v>204000</v>
      </c>
      <c r="F46" s="140">
        <f>G46+T46</f>
        <v>190000.97</v>
      </c>
      <c r="G46" s="140">
        <v>190000.97</v>
      </c>
      <c r="H46" s="145"/>
      <c r="I46" s="153"/>
      <c r="J46" s="145"/>
      <c r="K46" s="145"/>
      <c r="L46" s="145"/>
      <c r="M46" s="145"/>
      <c r="N46" s="145"/>
      <c r="O46" s="145"/>
      <c r="P46" s="146"/>
      <c r="Q46" s="146"/>
      <c r="R46" s="146"/>
      <c r="S46" s="146"/>
      <c r="T46" s="145">
        <f>H46+I46+J46+K46+L46+M46+N46+O46+P46</f>
        <v>0</v>
      </c>
      <c r="U46" s="140">
        <v>190000.97</v>
      </c>
      <c r="V46" s="140">
        <f>E46-F46</f>
        <v>13999.029999999999</v>
      </c>
      <c r="W46" s="136">
        <f t="shared" si="1"/>
        <v>93.137730392156868</v>
      </c>
      <c r="X46" s="45"/>
      <c r="Y46" s="45"/>
      <c r="Z46" s="45"/>
      <c r="AA46" s="45"/>
      <c r="AB46" s="45"/>
      <c r="AC46" s="45"/>
      <c r="AD46" s="45"/>
      <c r="AE46" s="69"/>
      <c r="AF46" s="69"/>
      <c r="AG46" s="69"/>
      <c r="AH46" s="69"/>
      <c r="AI46" s="69"/>
      <c r="AJ46" s="69"/>
    </row>
    <row r="47" spans="1:36" s="70" customFormat="1" ht="60.75" hidden="1" customHeight="1">
      <c r="A47" s="287"/>
      <c r="B47" s="42" t="s">
        <v>12</v>
      </c>
      <c r="C47" s="99" t="s">
        <v>31</v>
      </c>
      <c r="D47" s="132"/>
      <c r="E47" s="145"/>
      <c r="F47" s="140">
        <f>G47+T47</f>
        <v>0</v>
      </c>
      <c r="G47" s="140"/>
      <c r="H47" s="145"/>
      <c r="I47" s="153"/>
      <c r="J47" s="145"/>
      <c r="K47" s="145"/>
      <c r="L47" s="145"/>
      <c r="M47" s="145"/>
      <c r="N47" s="145"/>
      <c r="O47" s="145"/>
      <c r="P47" s="146"/>
      <c r="Q47" s="146"/>
      <c r="R47" s="146"/>
      <c r="S47" s="146"/>
      <c r="T47" s="145">
        <f>H47+I47+J47+K47+L47+M47+N47+O47+P47</f>
        <v>0</v>
      </c>
      <c r="U47" s="166"/>
      <c r="V47" s="140">
        <f>E47-F47</f>
        <v>0</v>
      </c>
      <c r="W47" s="136" t="e">
        <f t="shared" si="1"/>
        <v>#DIV/0!</v>
      </c>
      <c r="X47" s="45"/>
      <c r="Y47" s="45"/>
      <c r="Z47" s="45"/>
      <c r="AA47" s="45"/>
      <c r="AB47" s="45"/>
      <c r="AC47" s="45"/>
      <c r="AD47" s="45"/>
      <c r="AE47" s="69"/>
      <c r="AF47" s="69"/>
      <c r="AG47" s="69"/>
      <c r="AH47" s="69"/>
      <c r="AI47" s="69"/>
      <c r="AJ47" s="69"/>
    </row>
    <row r="48" spans="1:36" s="70" customFormat="1" ht="62.25" hidden="1" customHeight="1">
      <c r="A48" s="287"/>
      <c r="B48" s="42"/>
      <c r="C48" s="99"/>
      <c r="D48" s="133"/>
      <c r="E48" s="145"/>
      <c r="F48" s="140">
        <f t="shared" ref="F48:F51" si="21">G48+T48</f>
        <v>0</v>
      </c>
      <c r="G48" s="140"/>
      <c r="H48" s="145"/>
      <c r="I48" s="153"/>
      <c r="J48" s="145"/>
      <c r="K48" s="145"/>
      <c r="L48" s="145"/>
      <c r="M48" s="145"/>
      <c r="N48" s="145"/>
      <c r="O48" s="145"/>
      <c r="P48" s="146"/>
      <c r="Q48" s="146"/>
      <c r="R48" s="146"/>
      <c r="S48" s="146"/>
      <c r="T48" s="145">
        <f t="shared" ref="T48:T49" si="22">H48+I48+J48+K48+L48+M48+N48+O48+P48</f>
        <v>0</v>
      </c>
      <c r="U48" s="166"/>
      <c r="V48" s="140">
        <f>E48-F48</f>
        <v>0</v>
      </c>
      <c r="W48" s="136" t="e">
        <f t="shared" si="1"/>
        <v>#DIV/0!</v>
      </c>
      <c r="X48" s="45"/>
      <c r="Y48" s="45"/>
      <c r="Z48" s="45"/>
      <c r="AA48" s="45"/>
      <c r="AB48" s="45"/>
      <c r="AC48" s="45"/>
      <c r="AD48" s="45"/>
      <c r="AE48" s="69"/>
      <c r="AF48" s="69"/>
      <c r="AG48" s="69"/>
      <c r="AH48" s="69"/>
      <c r="AI48" s="69"/>
      <c r="AJ48" s="69"/>
    </row>
    <row r="49" spans="1:36" s="70" customFormat="1" ht="16.5" hidden="1" customHeight="1">
      <c r="A49" s="287"/>
      <c r="B49" s="42" t="s">
        <v>12</v>
      </c>
      <c r="C49" s="99" t="s">
        <v>31</v>
      </c>
      <c r="D49" s="132"/>
      <c r="E49" s="145"/>
      <c r="F49" s="140">
        <f t="shared" si="21"/>
        <v>0</v>
      </c>
      <c r="G49" s="140"/>
      <c r="H49" s="145"/>
      <c r="I49" s="153"/>
      <c r="J49" s="145"/>
      <c r="K49" s="145"/>
      <c r="L49" s="145"/>
      <c r="M49" s="145"/>
      <c r="N49" s="145"/>
      <c r="O49" s="145"/>
      <c r="P49" s="146"/>
      <c r="Q49" s="146"/>
      <c r="R49" s="146"/>
      <c r="S49" s="146"/>
      <c r="T49" s="145">
        <f t="shared" si="22"/>
        <v>0</v>
      </c>
      <c r="U49" s="166"/>
      <c r="V49" s="140">
        <f>E49-F49</f>
        <v>0</v>
      </c>
      <c r="W49" s="136" t="e">
        <f t="shared" si="1"/>
        <v>#DIV/0!</v>
      </c>
      <c r="X49" s="45"/>
      <c r="Y49" s="45"/>
      <c r="Z49" s="45"/>
      <c r="AA49" s="45"/>
      <c r="AB49" s="45"/>
      <c r="AC49" s="45"/>
      <c r="AD49" s="45"/>
      <c r="AE49" s="69"/>
      <c r="AF49" s="69"/>
      <c r="AG49" s="69"/>
      <c r="AH49" s="69"/>
      <c r="AI49" s="69"/>
      <c r="AJ49" s="69"/>
    </row>
    <row r="50" spans="1:36" s="70" customFormat="1" ht="62.25" hidden="1" customHeight="1">
      <c r="A50" s="288"/>
      <c r="B50" s="125" t="s">
        <v>43</v>
      </c>
      <c r="C50" s="178"/>
      <c r="D50" s="163"/>
      <c r="E50" s="147">
        <f>E51+E52</f>
        <v>0</v>
      </c>
      <c r="F50" s="147">
        <f t="shared" ref="F50:V50" si="23">F51+F52</f>
        <v>0</v>
      </c>
      <c r="G50" s="147">
        <f t="shared" si="23"/>
        <v>0</v>
      </c>
      <c r="H50" s="147">
        <f t="shared" si="23"/>
        <v>0</v>
      </c>
      <c r="I50" s="147">
        <f t="shared" si="23"/>
        <v>0</v>
      </c>
      <c r="J50" s="147">
        <f t="shared" si="23"/>
        <v>0</v>
      </c>
      <c r="K50" s="147">
        <f t="shared" si="23"/>
        <v>0</v>
      </c>
      <c r="L50" s="147">
        <f t="shared" si="23"/>
        <v>0</v>
      </c>
      <c r="M50" s="147">
        <f t="shared" si="23"/>
        <v>0</v>
      </c>
      <c r="N50" s="147">
        <f t="shared" si="23"/>
        <v>0</v>
      </c>
      <c r="O50" s="147">
        <f t="shared" si="23"/>
        <v>0</v>
      </c>
      <c r="P50" s="147">
        <f t="shared" si="23"/>
        <v>0</v>
      </c>
      <c r="Q50" s="147">
        <f t="shared" si="23"/>
        <v>0</v>
      </c>
      <c r="R50" s="147">
        <f t="shared" si="23"/>
        <v>0</v>
      </c>
      <c r="S50" s="147">
        <f t="shared" si="23"/>
        <v>0</v>
      </c>
      <c r="T50" s="147">
        <f t="shared" si="23"/>
        <v>0</v>
      </c>
      <c r="U50" s="147">
        <f t="shared" si="23"/>
        <v>0</v>
      </c>
      <c r="V50" s="147">
        <f t="shared" si="23"/>
        <v>0</v>
      </c>
      <c r="W50" s="136" t="e">
        <f t="shared" si="1"/>
        <v>#DIV/0!</v>
      </c>
      <c r="X50" s="45"/>
      <c r="Y50" s="45"/>
      <c r="Z50" s="45"/>
      <c r="AA50" s="45"/>
      <c r="AB50" s="45"/>
      <c r="AC50" s="45"/>
      <c r="AD50" s="45"/>
      <c r="AE50" s="69"/>
      <c r="AF50" s="69"/>
      <c r="AG50" s="69"/>
      <c r="AH50" s="69"/>
      <c r="AI50" s="69"/>
      <c r="AJ50" s="69"/>
    </row>
    <row r="51" spans="1:36" s="70" customFormat="1" ht="90" hidden="1" customHeight="1">
      <c r="A51" s="287"/>
      <c r="B51" s="42" t="s">
        <v>12</v>
      </c>
      <c r="C51" s="99" t="s">
        <v>31</v>
      </c>
      <c r="D51" s="208"/>
      <c r="E51" s="145"/>
      <c r="F51" s="140">
        <f t="shared" si="21"/>
        <v>0</v>
      </c>
      <c r="G51" s="140"/>
      <c r="H51" s="145"/>
      <c r="I51" s="153"/>
      <c r="J51" s="145"/>
      <c r="K51" s="145"/>
      <c r="L51" s="145"/>
      <c r="M51" s="145"/>
      <c r="N51" s="145"/>
      <c r="O51" s="145"/>
      <c r="P51" s="146"/>
      <c r="Q51" s="146"/>
      <c r="R51" s="146"/>
      <c r="S51" s="146"/>
      <c r="T51" s="145">
        <f>H51+I51+J51</f>
        <v>0</v>
      </c>
      <c r="U51" s="135"/>
      <c r="V51" s="140">
        <f>E51-F51</f>
        <v>0</v>
      </c>
      <c r="W51" s="136" t="e">
        <f t="shared" si="1"/>
        <v>#DIV/0!</v>
      </c>
      <c r="X51" s="45"/>
      <c r="Y51" s="45"/>
      <c r="Z51" s="45"/>
      <c r="AA51" s="45"/>
      <c r="AB51" s="45"/>
      <c r="AC51" s="45"/>
      <c r="AD51" s="45"/>
      <c r="AE51" s="69"/>
      <c r="AF51" s="69"/>
      <c r="AG51" s="69"/>
      <c r="AH51" s="69"/>
      <c r="AI51" s="69"/>
      <c r="AJ51" s="69"/>
    </row>
    <row r="52" spans="1:36" s="70" customFormat="1" ht="86.25" hidden="1" customHeight="1">
      <c r="A52" s="287"/>
      <c r="B52" s="42"/>
      <c r="C52" s="171" t="s">
        <v>31</v>
      </c>
      <c r="D52" s="124"/>
      <c r="E52" s="145"/>
      <c r="F52" s="140">
        <f>G52+T52</f>
        <v>0</v>
      </c>
      <c r="G52" s="140"/>
      <c r="H52" s="145"/>
      <c r="I52" s="153"/>
      <c r="J52" s="145"/>
      <c r="K52" s="145"/>
      <c r="L52" s="145"/>
      <c r="M52" s="145"/>
      <c r="N52" s="145"/>
      <c r="O52" s="145"/>
      <c r="P52" s="146"/>
      <c r="Q52" s="146"/>
      <c r="R52" s="146"/>
      <c r="S52" s="146"/>
      <c r="T52" s="145">
        <f>H52+I52+J52</f>
        <v>0</v>
      </c>
      <c r="U52" s="166">
        <v>0</v>
      </c>
      <c r="V52" s="140">
        <f>E52-F52</f>
        <v>0</v>
      </c>
      <c r="W52" s="136" t="e">
        <f t="shared" si="1"/>
        <v>#DIV/0!</v>
      </c>
      <c r="X52" s="45"/>
      <c r="Y52" s="45"/>
      <c r="Z52" s="45"/>
      <c r="AA52" s="45"/>
      <c r="AB52" s="45"/>
      <c r="AC52" s="45"/>
      <c r="AD52" s="45"/>
      <c r="AE52" s="69"/>
      <c r="AF52" s="69"/>
      <c r="AG52" s="69"/>
      <c r="AH52" s="69"/>
      <c r="AI52" s="69"/>
      <c r="AJ52" s="69"/>
    </row>
    <row r="53" spans="1:36" s="70" customFormat="1" ht="97.5" hidden="1" customHeight="1">
      <c r="A53" s="288"/>
      <c r="B53" s="125" t="s">
        <v>43</v>
      </c>
      <c r="C53" s="103" t="s">
        <v>44</v>
      </c>
      <c r="D53" s="177"/>
      <c r="E53" s="147">
        <f>E54</f>
        <v>0</v>
      </c>
      <c r="F53" s="147">
        <f t="shared" ref="F53:V53" si="24">F54</f>
        <v>0</v>
      </c>
      <c r="G53" s="147">
        <f t="shared" si="24"/>
        <v>0</v>
      </c>
      <c r="H53" s="147">
        <f t="shared" si="24"/>
        <v>0</v>
      </c>
      <c r="I53" s="147">
        <f t="shared" si="24"/>
        <v>0</v>
      </c>
      <c r="J53" s="147">
        <f t="shared" si="24"/>
        <v>0</v>
      </c>
      <c r="K53" s="147">
        <f t="shared" si="24"/>
        <v>0</v>
      </c>
      <c r="L53" s="147">
        <f t="shared" si="24"/>
        <v>0</v>
      </c>
      <c r="M53" s="147">
        <f t="shared" si="24"/>
        <v>0</v>
      </c>
      <c r="N53" s="147">
        <f t="shared" si="24"/>
        <v>0</v>
      </c>
      <c r="O53" s="147">
        <f t="shared" si="24"/>
        <v>0</v>
      </c>
      <c r="P53" s="147">
        <f t="shared" si="24"/>
        <v>0</v>
      </c>
      <c r="Q53" s="147">
        <f t="shared" si="24"/>
        <v>0</v>
      </c>
      <c r="R53" s="147">
        <f t="shared" si="24"/>
        <v>0</v>
      </c>
      <c r="S53" s="147">
        <f t="shared" si="24"/>
        <v>0</v>
      </c>
      <c r="T53" s="147">
        <f t="shared" si="24"/>
        <v>0</v>
      </c>
      <c r="U53" s="147">
        <f t="shared" si="24"/>
        <v>0</v>
      </c>
      <c r="V53" s="147">
        <f t="shared" si="24"/>
        <v>0</v>
      </c>
      <c r="W53" s="136" t="e">
        <f t="shared" si="1"/>
        <v>#DIV/0!</v>
      </c>
      <c r="X53" s="45"/>
      <c r="Y53" s="45"/>
      <c r="Z53" s="45"/>
      <c r="AA53" s="45"/>
      <c r="AB53" s="45"/>
      <c r="AC53" s="45"/>
      <c r="AD53" s="45"/>
      <c r="AE53" s="69"/>
      <c r="AF53" s="69"/>
      <c r="AG53" s="69"/>
      <c r="AH53" s="69"/>
      <c r="AI53" s="69"/>
      <c r="AJ53" s="69"/>
    </row>
    <row r="54" spans="1:36" s="70" customFormat="1" ht="106.5" hidden="1" customHeight="1">
      <c r="A54" s="287"/>
      <c r="B54" s="42"/>
      <c r="C54" s="99"/>
      <c r="D54" s="175"/>
      <c r="E54" s="145"/>
      <c r="F54" s="140">
        <f>G54+T54</f>
        <v>0</v>
      </c>
      <c r="G54" s="140"/>
      <c r="H54" s="145"/>
      <c r="I54" s="153"/>
      <c r="J54" s="145"/>
      <c r="K54" s="145"/>
      <c r="L54" s="145"/>
      <c r="M54" s="145"/>
      <c r="N54" s="145"/>
      <c r="O54" s="145"/>
      <c r="P54" s="146"/>
      <c r="Q54" s="146"/>
      <c r="R54" s="146"/>
      <c r="S54" s="146"/>
      <c r="T54" s="145">
        <f>I54+J54+K54+L54+M54+H54</f>
        <v>0</v>
      </c>
      <c r="U54" s="135">
        <v>0</v>
      </c>
      <c r="V54" s="140">
        <f>E54-F54</f>
        <v>0</v>
      </c>
      <c r="W54" s="136" t="e">
        <f t="shared" si="1"/>
        <v>#DIV/0!</v>
      </c>
      <c r="X54" s="45"/>
      <c r="Y54" s="45"/>
      <c r="Z54" s="45"/>
      <c r="AA54" s="45"/>
      <c r="AB54" s="45"/>
      <c r="AC54" s="45"/>
      <c r="AD54" s="45"/>
      <c r="AE54" s="69"/>
      <c r="AF54" s="69"/>
      <c r="AG54" s="69"/>
      <c r="AH54" s="69"/>
      <c r="AI54" s="69"/>
      <c r="AJ54" s="69"/>
    </row>
    <row r="55" spans="1:36" s="70" customFormat="1" ht="86.25" hidden="1" customHeight="1">
      <c r="A55" s="288"/>
      <c r="B55" s="125" t="s">
        <v>38</v>
      </c>
      <c r="C55" s="103" t="s">
        <v>39</v>
      </c>
      <c r="D55" s="162"/>
      <c r="E55" s="147">
        <f>E56</f>
        <v>0</v>
      </c>
      <c r="F55" s="147">
        <f t="shared" ref="F55:V55" si="25">F56</f>
        <v>0</v>
      </c>
      <c r="G55" s="147">
        <f t="shared" si="25"/>
        <v>0</v>
      </c>
      <c r="H55" s="147">
        <f t="shared" si="25"/>
        <v>0</v>
      </c>
      <c r="I55" s="147">
        <f t="shared" si="25"/>
        <v>0</v>
      </c>
      <c r="J55" s="147">
        <f t="shared" si="25"/>
        <v>0</v>
      </c>
      <c r="K55" s="147">
        <f t="shared" si="25"/>
        <v>0</v>
      </c>
      <c r="L55" s="147">
        <f t="shared" si="25"/>
        <v>0</v>
      </c>
      <c r="M55" s="147">
        <f t="shared" si="25"/>
        <v>0</v>
      </c>
      <c r="N55" s="147">
        <f t="shared" si="25"/>
        <v>0</v>
      </c>
      <c r="O55" s="147">
        <f t="shared" si="25"/>
        <v>0</v>
      </c>
      <c r="P55" s="147">
        <f t="shared" si="25"/>
        <v>0</v>
      </c>
      <c r="Q55" s="147">
        <f t="shared" si="25"/>
        <v>0</v>
      </c>
      <c r="R55" s="147">
        <f t="shared" si="25"/>
        <v>0</v>
      </c>
      <c r="S55" s="147">
        <f t="shared" si="25"/>
        <v>0</v>
      </c>
      <c r="T55" s="147">
        <f t="shared" si="25"/>
        <v>0</v>
      </c>
      <c r="U55" s="147">
        <f t="shared" si="25"/>
        <v>0</v>
      </c>
      <c r="V55" s="147">
        <f t="shared" si="25"/>
        <v>0</v>
      </c>
      <c r="W55" s="136" t="e">
        <f t="shared" si="1"/>
        <v>#DIV/0!</v>
      </c>
      <c r="X55" s="45"/>
      <c r="Y55" s="45"/>
      <c r="Z55" s="45"/>
      <c r="AA55" s="45"/>
      <c r="AB55" s="45"/>
      <c r="AC55" s="45"/>
      <c r="AD55" s="45"/>
      <c r="AE55" s="69"/>
      <c r="AF55" s="69"/>
      <c r="AG55" s="69"/>
      <c r="AH55" s="69"/>
      <c r="AI55" s="69"/>
      <c r="AJ55" s="69"/>
    </row>
    <row r="56" spans="1:36" s="70" customFormat="1" ht="86.25" hidden="1" customHeight="1">
      <c r="A56" s="287"/>
      <c r="B56" s="42" t="s">
        <v>12</v>
      </c>
      <c r="C56" s="99" t="s">
        <v>32</v>
      </c>
      <c r="D56" s="132"/>
      <c r="E56" s="145"/>
      <c r="F56" s="140">
        <f>G56+T56</f>
        <v>0</v>
      </c>
      <c r="G56" s="140"/>
      <c r="H56" s="145"/>
      <c r="I56" s="153"/>
      <c r="J56" s="145"/>
      <c r="K56" s="145"/>
      <c r="L56" s="145"/>
      <c r="M56" s="145"/>
      <c r="N56" s="145"/>
      <c r="O56" s="145"/>
      <c r="P56" s="146"/>
      <c r="Q56" s="146"/>
      <c r="R56" s="146"/>
      <c r="S56" s="146"/>
      <c r="T56" s="145">
        <f>H56+I56+J56+K56+L56</f>
        <v>0</v>
      </c>
      <c r="U56" s="166"/>
      <c r="V56" s="140">
        <f>E56-F56</f>
        <v>0</v>
      </c>
      <c r="W56" s="136" t="e">
        <f t="shared" si="1"/>
        <v>#DIV/0!</v>
      </c>
      <c r="X56" s="45"/>
      <c r="Y56" s="45"/>
      <c r="Z56" s="45"/>
      <c r="AA56" s="45"/>
      <c r="AB56" s="45"/>
      <c r="AC56" s="45"/>
      <c r="AD56" s="45"/>
      <c r="AE56" s="69"/>
      <c r="AF56" s="69"/>
      <c r="AG56" s="69"/>
      <c r="AH56" s="69"/>
      <c r="AI56" s="69"/>
      <c r="AJ56" s="69"/>
    </row>
    <row r="57" spans="1:36" ht="59.25" customHeight="1">
      <c r="A57" s="286">
        <v>18</v>
      </c>
      <c r="B57" s="125" t="s">
        <v>79</v>
      </c>
      <c r="C57" s="272" t="s">
        <v>80</v>
      </c>
      <c r="D57" s="275"/>
      <c r="E57" s="143">
        <f>E58</f>
        <v>500000</v>
      </c>
      <c r="F57" s="143">
        <f t="shared" ref="F57:V57" si="26">F58</f>
        <v>500000</v>
      </c>
      <c r="G57" s="143">
        <f t="shared" si="26"/>
        <v>500000</v>
      </c>
      <c r="H57" s="143">
        <f t="shared" si="26"/>
        <v>0</v>
      </c>
      <c r="I57" s="143">
        <f t="shared" si="26"/>
        <v>0</v>
      </c>
      <c r="J57" s="143">
        <f t="shared" si="26"/>
        <v>0</v>
      </c>
      <c r="K57" s="143">
        <f t="shared" si="26"/>
        <v>0</v>
      </c>
      <c r="L57" s="143">
        <f t="shared" si="26"/>
        <v>0</v>
      </c>
      <c r="M57" s="143">
        <f t="shared" si="26"/>
        <v>0</v>
      </c>
      <c r="N57" s="143">
        <f t="shared" si="26"/>
        <v>0</v>
      </c>
      <c r="O57" s="143">
        <f t="shared" si="26"/>
        <v>0</v>
      </c>
      <c r="P57" s="143">
        <f t="shared" si="26"/>
        <v>0</v>
      </c>
      <c r="Q57" s="143">
        <f t="shared" si="26"/>
        <v>0</v>
      </c>
      <c r="R57" s="143">
        <f t="shared" si="26"/>
        <v>0</v>
      </c>
      <c r="S57" s="143">
        <f t="shared" si="26"/>
        <v>0</v>
      </c>
      <c r="T57" s="143">
        <f t="shared" si="26"/>
        <v>0</v>
      </c>
      <c r="U57" s="143">
        <f t="shared" si="26"/>
        <v>500000</v>
      </c>
      <c r="V57" s="143">
        <f t="shared" si="26"/>
        <v>0</v>
      </c>
      <c r="W57" s="136">
        <f t="shared" si="1"/>
        <v>100</v>
      </c>
      <c r="X57" s="40"/>
      <c r="Y57" s="40"/>
      <c r="Z57" s="40"/>
      <c r="AA57" s="40"/>
      <c r="AB57" s="40"/>
      <c r="AC57" s="40"/>
      <c r="AD57" s="40"/>
      <c r="AE57" s="16"/>
      <c r="AF57" s="16"/>
      <c r="AG57" s="16"/>
      <c r="AH57" s="16"/>
      <c r="AI57" s="16"/>
      <c r="AJ57" s="16"/>
    </row>
    <row r="58" spans="1:36" ht="88.5" customHeight="1">
      <c r="A58" s="284">
        <v>19</v>
      </c>
      <c r="B58" s="20">
        <v>3210</v>
      </c>
      <c r="C58" s="246" t="s">
        <v>31</v>
      </c>
      <c r="D58" s="237" t="s">
        <v>81</v>
      </c>
      <c r="E58" s="148">
        <v>500000</v>
      </c>
      <c r="F58" s="137">
        <f t="shared" ref="F58:F63" si="27">G58+T58</f>
        <v>500000</v>
      </c>
      <c r="G58" s="137">
        <v>500000</v>
      </c>
      <c r="H58" s="311"/>
      <c r="I58" s="253"/>
      <c r="J58" s="253"/>
      <c r="K58" s="253"/>
      <c r="L58" s="254"/>
      <c r="M58" s="254"/>
      <c r="N58" s="255"/>
      <c r="O58" s="255"/>
      <c r="P58" s="255"/>
      <c r="Q58" s="255"/>
      <c r="R58" s="255"/>
      <c r="S58" s="255"/>
      <c r="T58" s="140">
        <f>H58+I58+J58+K58+L58+M58+N58+O58+P58+Q58+R58+S58</f>
        <v>0</v>
      </c>
      <c r="U58" s="320">
        <v>500000</v>
      </c>
      <c r="V58" s="249">
        <f t="shared" ref="V58:V64" si="28">E58-F58</f>
        <v>0</v>
      </c>
      <c r="W58" s="136">
        <f t="shared" si="1"/>
        <v>100</v>
      </c>
      <c r="X58" s="40"/>
      <c r="Y58" s="40"/>
      <c r="Z58" s="40"/>
      <c r="AA58" s="40"/>
      <c r="AB58" s="40"/>
      <c r="AC58" s="40"/>
      <c r="AD58" s="40"/>
      <c r="AE58" s="16"/>
      <c r="AF58" s="16"/>
      <c r="AG58" s="16"/>
      <c r="AH58" s="16"/>
      <c r="AI58" s="16"/>
      <c r="AJ58" s="16"/>
    </row>
    <row r="59" spans="1:36" ht="21.75" hidden="1" customHeight="1">
      <c r="A59" s="284"/>
      <c r="B59" s="20"/>
      <c r="C59" s="19"/>
      <c r="D59" s="9"/>
      <c r="E59" s="148"/>
      <c r="F59" s="149">
        <f t="shared" si="27"/>
        <v>0</v>
      </c>
      <c r="G59" s="251"/>
      <c r="H59" s="253"/>
      <c r="I59" s="253"/>
      <c r="J59" s="253"/>
      <c r="K59" s="253"/>
      <c r="L59" s="254"/>
      <c r="M59" s="254"/>
      <c r="N59" s="254"/>
      <c r="O59" s="254"/>
      <c r="P59" s="254"/>
      <c r="Q59" s="254"/>
      <c r="R59" s="254"/>
      <c r="S59" s="254"/>
      <c r="T59" s="140">
        <f>H59+I59+J59+K59+L59+M59+N59+O59+P59+Q59+R59+S59</f>
        <v>0</v>
      </c>
      <c r="U59" s="140"/>
      <c r="V59" s="150">
        <f t="shared" si="28"/>
        <v>0</v>
      </c>
      <c r="W59" s="136" t="e">
        <f t="shared" si="1"/>
        <v>#DIV/0!</v>
      </c>
      <c r="X59" s="40"/>
      <c r="Y59" s="40"/>
      <c r="Z59" s="40"/>
      <c r="AA59" s="40"/>
      <c r="AB59" s="40"/>
      <c r="AC59" s="40"/>
      <c r="AD59" s="40"/>
      <c r="AE59" s="16"/>
      <c r="AF59" s="16"/>
      <c r="AG59" s="16"/>
      <c r="AH59" s="16"/>
      <c r="AI59" s="16"/>
      <c r="AJ59" s="16"/>
    </row>
    <row r="60" spans="1:36" ht="21.75" hidden="1" customHeight="1">
      <c r="A60" s="284"/>
      <c r="B60" s="20"/>
      <c r="C60" s="19"/>
      <c r="D60" s="9"/>
      <c r="E60" s="148"/>
      <c r="F60" s="149">
        <f t="shared" si="27"/>
        <v>0</v>
      </c>
      <c r="G60" s="251"/>
      <c r="H60" s="253"/>
      <c r="I60" s="253"/>
      <c r="J60" s="253"/>
      <c r="K60" s="253"/>
      <c r="L60" s="254"/>
      <c r="M60" s="254"/>
      <c r="N60" s="254"/>
      <c r="O60" s="254"/>
      <c r="P60" s="254"/>
      <c r="Q60" s="254"/>
      <c r="R60" s="254"/>
      <c r="S60" s="254"/>
      <c r="T60" s="140">
        <f>H60+I60+J60+K60+L60+M60+N60+O60+P60+Q60+R60+S60</f>
        <v>0</v>
      </c>
      <c r="U60" s="140"/>
      <c r="V60" s="150">
        <f t="shared" si="28"/>
        <v>0</v>
      </c>
      <c r="W60" s="136" t="e">
        <f t="shared" si="1"/>
        <v>#DIV/0!</v>
      </c>
      <c r="X60" s="40"/>
      <c r="Y60" s="40"/>
      <c r="Z60" s="40"/>
      <c r="AA60" s="40"/>
      <c r="AB60" s="40"/>
      <c r="AC60" s="40"/>
      <c r="AD60" s="40"/>
      <c r="AE60" s="16"/>
      <c r="AF60" s="16"/>
      <c r="AG60" s="16"/>
      <c r="AH60" s="16"/>
      <c r="AI60" s="16"/>
      <c r="AJ60" s="16"/>
    </row>
    <row r="61" spans="1:36" ht="0.75" hidden="1" customHeight="1">
      <c r="A61" s="284"/>
      <c r="D61" s="89"/>
      <c r="E61" s="145"/>
      <c r="F61" s="149">
        <f t="shared" si="27"/>
        <v>0</v>
      </c>
      <c r="G61" s="149"/>
      <c r="H61" s="256"/>
      <c r="I61" s="256"/>
      <c r="J61" s="256"/>
      <c r="K61" s="256"/>
      <c r="L61" s="254"/>
      <c r="M61" s="254"/>
      <c r="N61" s="254"/>
      <c r="O61" s="254"/>
      <c r="P61" s="254"/>
      <c r="Q61" s="254"/>
      <c r="R61" s="254"/>
      <c r="S61" s="254"/>
      <c r="T61" s="140">
        <f>H61+I61+J61+K61+L61+M61+N61</f>
        <v>0</v>
      </c>
      <c r="U61" s="140"/>
      <c r="V61" s="150">
        <f t="shared" si="28"/>
        <v>0</v>
      </c>
      <c r="W61" s="136" t="e">
        <f t="shared" si="1"/>
        <v>#DIV/0!</v>
      </c>
      <c r="X61" s="40"/>
      <c r="Y61" s="40"/>
      <c r="Z61" s="40"/>
      <c r="AA61" s="40"/>
      <c r="AB61" s="40"/>
      <c r="AC61" s="40"/>
      <c r="AD61" s="40"/>
      <c r="AE61" s="16"/>
      <c r="AF61" s="16"/>
      <c r="AG61" s="16"/>
      <c r="AH61" s="16"/>
      <c r="AI61" s="16"/>
      <c r="AJ61" s="16"/>
    </row>
    <row r="62" spans="1:36" ht="98.25" hidden="1" customHeight="1">
      <c r="A62" s="284"/>
      <c r="B62" s="20"/>
      <c r="C62" s="19"/>
      <c r="D62" s="80"/>
      <c r="E62" s="145"/>
      <c r="F62" s="149">
        <f t="shared" si="27"/>
        <v>0</v>
      </c>
      <c r="G62" s="149"/>
      <c r="H62" s="256"/>
      <c r="I62" s="256"/>
      <c r="J62" s="256"/>
      <c r="K62" s="256"/>
      <c r="L62" s="254"/>
      <c r="M62" s="254"/>
      <c r="N62" s="254"/>
      <c r="O62" s="254"/>
      <c r="P62" s="254"/>
      <c r="Q62" s="254"/>
      <c r="R62" s="254"/>
      <c r="S62" s="254"/>
      <c r="T62" s="140">
        <f>H62+I62+J62+K62+L62+M62+N62+O62+P62+Q62+R62+S62</f>
        <v>0</v>
      </c>
      <c r="U62" s="140"/>
      <c r="V62" s="150">
        <f t="shared" si="28"/>
        <v>0</v>
      </c>
      <c r="W62" s="136" t="e">
        <f t="shared" si="1"/>
        <v>#DIV/0!</v>
      </c>
      <c r="X62" s="40"/>
      <c r="Y62" s="40"/>
      <c r="Z62" s="40"/>
      <c r="AA62" s="40"/>
      <c r="AB62" s="40"/>
      <c r="AC62" s="40"/>
      <c r="AD62" s="40"/>
      <c r="AE62" s="16"/>
      <c r="AF62" s="16"/>
      <c r="AG62" s="16"/>
      <c r="AH62" s="16"/>
      <c r="AI62" s="16"/>
      <c r="AJ62" s="16"/>
    </row>
    <row r="63" spans="1:36" ht="84" hidden="1" customHeight="1">
      <c r="A63" s="284"/>
      <c r="B63" s="20"/>
      <c r="C63" s="115"/>
      <c r="D63" s="194"/>
      <c r="E63" s="145"/>
      <c r="F63" s="137">
        <f t="shared" si="27"/>
        <v>0</v>
      </c>
      <c r="G63" s="137"/>
      <c r="H63" s="135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>
        <f>H63+I63+J63+K63+L63+M63+N63+O63+P63+Q63+R63+S63</f>
        <v>0</v>
      </c>
      <c r="U63" s="135"/>
      <c r="V63" s="136">
        <f t="shared" si="28"/>
        <v>0</v>
      </c>
      <c r="W63" s="136" t="e">
        <f t="shared" si="1"/>
        <v>#DIV/0!</v>
      </c>
      <c r="X63" s="40"/>
      <c r="Y63" s="40"/>
      <c r="Z63" s="40"/>
      <c r="AA63" s="40"/>
      <c r="AB63" s="40"/>
      <c r="AC63" s="40"/>
      <c r="AD63" s="40"/>
      <c r="AE63" s="16"/>
      <c r="AF63" s="16"/>
      <c r="AG63" s="16"/>
      <c r="AH63" s="16"/>
      <c r="AI63" s="16"/>
      <c r="AJ63" s="16"/>
    </row>
    <row r="64" spans="1:36" ht="97.5" hidden="1" customHeight="1">
      <c r="A64" s="284"/>
      <c r="B64" s="66"/>
      <c r="C64" s="179"/>
      <c r="D64" s="175"/>
      <c r="E64" s="145"/>
      <c r="F64" s="137">
        <f>G64+T64</f>
        <v>0</v>
      </c>
      <c r="G64" s="149"/>
      <c r="H64" s="253"/>
      <c r="I64" s="253"/>
      <c r="J64" s="253"/>
      <c r="K64" s="253"/>
      <c r="L64" s="254"/>
      <c r="M64" s="250"/>
      <c r="N64" s="254"/>
      <c r="O64" s="254"/>
      <c r="P64" s="254"/>
      <c r="Q64" s="254"/>
      <c r="R64" s="254"/>
      <c r="S64" s="254"/>
      <c r="T64" s="140">
        <f>H64+I64+J64+K64</f>
        <v>0</v>
      </c>
      <c r="U64" s="140"/>
      <c r="V64" s="136">
        <f t="shared" si="28"/>
        <v>0</v>
      </c>
      <c r="W64" s="136" t="e">
        <f t="shared" si="1"/>
        <v>#DIV/0!</v>
      </c>
      <c r="X64" s="40"/>
      <c r="Y64" s="40"/>
      <c r="Z64" s="40"/>
      <c r="AA64" s="40"/>
      <c r="AB64" s="40"/>
      <c r="AC64" s="40"/>
      <c r="AD64" s="40"/>
      <c r="AE64" s="16"/>
      <c r="AF64" s="16"/>
      <c r="AG64" s="16"/>
      <c r="AH64" s="16"/>
      <c r="AI64" s="16"/>
      <c r="AJ64" s="16"/>
    </row>
    <row r="65" spans="1:36" ht="51" customHeight="1">
      <c r="A65" s="288">
        <v>20</v>
      </c>
      <c r="B65" s="125" t="s">
        <v>45</v>
      </c>
      <c r="C65" s="209" t="s">
        <v>46</v>
      </c>
      <c r="D65" s="181"/>
      <c r="E65" s="147">
        <f>E66+E67+E68</f>
        <v>500000</v>
      </c>
      <c r="F65" s="147">
        <f t="shared" ref="F65:V65" si="29">F66+F67+F68</f>
        <v>0</v>
      </c>
      <c r="G65" s="147">
        <f t="shared" si="29"/>
        <v>0</v>
      </c>
      <c r="H65" s="147">
        <f t="shared" si="29"/>
        <v>0</v>
      </c>
      <c r="I65" s="147">
        <f t="shared" si="29"/>
        <v>0</v>
      </c>
      <c r="J65" s="147">
        <f t="shared" si="29"/>
        <v>0</v>
      </c>
      <c r="K65" s="147">
        <f t="shared" si="29"/>
        <v>0</v>
      </c>
      <c r="L65" s="147">
        <f t="shared" si="29"/>
        <v>0</v>
      </c>
      <c r="M65" s="147">
        <f t="shared" si="29"/>
        <v>0</v>
      </c>
      <c r="N65" s="147">
        <f t="shared" si="29"/>
        <v>0</v>
      </c>
      <c r="O65" s="147">
        <f t="shared" si="29"/>
        <v>0</v>
      </c>
      <c r="P65" s="147">
        <f t="shared" si="29"/>
        <v>0</v>
      </c>
      <c r="Q65" s="147">
        <f t="shared" si="29"/>
        <v>0</v>
      </c>
      <c r="R65" s="147">
        <f t="shared" si="29"/>
        <v>0</v>
      </c>
      <c r="S65" s="147">
        <f t="shared" si="29"/>
        <v>0</v>
      </c>
      <c r="T65" s="147">
        <f t="shared" si="29"/>
        <v>0</v>
      </c>
      <c r="U65" s="147">
        <f t="shared" si="29"/>
        <v>0</v>
      </c>
      <c r="V65" s="147">
        <f t="shared" si="29"/>
        <v>500000</v>
      </c>
      <c r="W65" s="136">
        <f t="shared" si="1"/>
        <v>0</v>
      </c>
      <c r="X65" s="40"/>
      <c r="Y65" s="40"/>
      <c r="Z65" s="40"/>
      <c r="AA65" s="40"/>
      <c r="AB65" s="40"/>
      <c r="AC65" s="40"/>
      <c r="AD65" s="40"/>
      <c r="AE65" s="16"/>
      <c r="AF65" s="16"/>
      <c r="AG65" s="16"/>
      <c r="AH65" s="16"/>
      <c r="AI65" s="16"/>
      <c r="AJ65" s="16"/>
    </row>
    <row r="66" spans="1:36" ht="55.5" customHeight="1">
      <c r="A66" s="284">
        <v>21</v>
      </c>
      <c r="B66" s="66">
        <v>3110</v>
      </c>
      <c r="C66" s="246" t="s">
        <v>32</v>
      </c>
      <c r="D66" s="185" t="s">
        <v>93</v>
      </c>
      <c r="E66" s="145">
        <v>347200</v>
      </c>
      <c r="F66" s="137">
        <f>G66+T66</f>
        <v>0</v>
      </c>
      <c r="G66" s="137"/>
      <c r="H66" s="152"/>
      <c r="I66" s="152"/>
      <c r="J66" s="152"/>
      <c r="K66" s="152"/>
      <c r="L66" s="140"/>
      <c r="M66" s="140"/>
      <c r="N66" s="140"/>
      <c r="O66" s="140"/>
      <c r="P66" s="140"/>
      <c r="Q66" s="140"/>
      <c r="R66" s="140"/>
      <c r="S66" s="140"/>
      <c r="T66" s="140">
        <f>H66+I66+J66+K66+L66+M66+N66</f>
        <v>0</v>
      </c>
      <c r="U66" s="135">
        <v>0</v>
      </c>
      <c r="V66" s="136">
        <f>E66-F66</f>
        <v>347200</v>
      </c>
      <c r="W66" s="136">
        <f t="shared" si="1"/>
        <v>0</v>
      </c>
      <c r="X66" s="40"/>
      <c r="Y66" s="40"/>
      <c r="Z66" s="40"/>
      <c r="AA66" s="40"/>
      <c r="AB66" s="40"/>
      <c r="AC66" s="40"/>
      <c r="AD66" s="40"/>
      <c r="AE66" s="16"/>
      <c r="AF66" s="16"/>
      <c r="AG66" s="16"/>
      <c r="AH66" s="16"/>
      <c r="AI66" s="16"/>
      <c r="AJ66" s="16"/>
    </row>
    <row r="67" spans="1:36" ht="84.75" hidden="1" customHeight="1">
      <c r="A67" s="284"/>
      <c r="B67" s="66"/>
      <c r="C67" s="210"/>
      <c r="D67" s="185" t="s">
        <v>93</v>
      </c>
      <c r="E67" s="145"/>
      <c r="F67" s="137">
        <f t="shared" ref="F67:F68" si="30">G67+T67</f>
        <v>0</v>
      </c>
      <c r="G67" s="137"/>
      <c r="H67" s="152"/>
      <c r="I67" s="152"/>
      <c r="J67" s="152"/>
      <c r="K67" s="152"/>
      <c r="L67" s="140"/>
      <c r="M67" s="140"/>
      <c r="N67" s="140"/>
      <c r="O67" s="140"/>
      <c r="P67" s="140"/>
      <c r="Q67" s="140"/>
      <c r="R67" s="140"/>
      <c r="S67" s="140"/>
      <c r="T67" s="140">
        <f t="shared" ref="T67:T68" si="31">H67+I67+J67+K67+L67+M67+N67</f>
        <v>0</v>
      </c>
      <c r="U67" s="135"/>
      <c r="V67" s="136">
        <f t="shared" ref="V67:V68" si="32">E67-F67</f>
        <v>0</v>
      </c>
      <c r="W67" s="136" t="e">
        <f t="shared" si="1"/>
        <v>#DIV/0!</v>
      </c>
      <c r="X67" s="40"/>
      <c r="Y67" s="40"/>
      <c r="Z67" s="40"/>
      <c r="AA67" s="40"/>
      <c r="AB67" s="40"/>
      <c r="AC67" s="40"/>
      <c r="AD67" s="40"/>
      <c r="AE67" s="16"/>
      <c r="AF67" s="16"/>
      <c r="AG67" s="16"/>
      <c r="AH67" s="16"/>
      <c r="AI67" s="16"/>
      <c r="AJ67" s="16"/>
    </row>
    <row r="68" spans="1:36" ht="69" customHeight="1">
      <c r="A68" s="284">
        <v>22</v>
      </c>
      <c r="B68" s="66">
        <v>3132</v>
      </c>
      <c r="C68" s="273" t="s">
        <v>0</v>
      </c>
      <c r="D68" s="185" t="s">
        <v>93</v>
      </c>
      <c r="E68" s="145">
        <v>152800</v>
      </c>
      <c r="F68" s="137">
        <f t="shared" si="30"/>
        <v>0</v>
      </c>
      <c r="G68" s="137"/>
      <c r="H68" s="152"/>
      <c r="I68" s="152"/>
      <c r="J68" s="152"/>
      <c r="K68" s="152"/>
      <c r="L68" s="140"/>
      <c r="M68" s="140"/>
      <c r="N68" s="140"/>
      <c r="O68" s="140"/>
      <c r="P68" s="140"/>
      <c r="Q68" s="140"/>
      <c r="R68" s="140"/>
      <c r="S68" s="140"/>
      <c r="T68" s="140">
        <f t="shared" si="31"/>
        <v>0</v>
      </c>
      <c r="U68" s="135">
        <v>0</v>
      </c>
      <c r="V68" s="136">
        <f t="shared" si="32"/>
        <v>152800</v>
      </c>
      <c r="W68" s="136">
        <f t="shared" si="1"/>
        <v>0</v>
      </c>
      <c r="X68" s="40"/>
      <c r="Y68" s="40"/>
      <c r="Z68" s="40"/>
      <c r="AA68" s="40"/>
      <c r="AB68" s="40"/>
      <c r="AC68" s="40"/>
      <c r="AD68" s="40"/>
      <c r="AE68" s="16"/>
      <c r="AF68" s="16"/>
      <c r="AG68" s="16"/>
      <c r="AH68" s="16"/>
      <c r="AI68" s="16"/>
      <c r="AJ68" s="16"/>
    </row>
    <row r="69" spans="1:36" ht="52.5" customHeight="1">
      <c r="A69" s="288">
        <v>23</v>
      </c>
      <c r="B69" s="125" t="s">
        <v>94</v>
      </c>
      <c r="C69" s="272" t="s">
        <v>25</v>
      </c>
      <c r="D69" s="275"/>
      <c r="E69" s="147">
        <f>E70</f>
        <v>406000</v>
      </c>
      <c r="F69" s="147">
        <f t="shared" ref="F69:V69" si="33">F70</f>
        <v>406000</v>
      </c>
      <c r="G69" s="147">
        <f t="shared" si="33"/>
        <v>406000</v>
      </c>
      <c r="H69" s="147">
        <f t="shared" si="33"/>
        <v>0</v>
      </c>
      <c r="I69" s="147">
        <f t="shared" si="33"/>
        <v>0</v>
      </c>
      <c r="J69" s="147">
        <f t="shared" si="33"/>
        <v>0</v>
      </c>
      <c r="K69" s="147">
        <f t="shared" si="33"/>
        <v>0</v>
      </c>
      <c r="L69" s="147">
        <f t="shared" si="33"/>
        <v>0</v>
      </c>
      <c r="M69" s="147">
        <f t="shared" si="33"/>
        <v>0</v>
      </c>
      <c r="N69" s="147">
        <f t="shared" si="33"/>
        <v>0</v>
      </c>
      <c r="O69" s="147">
        <f t="shared" si="33"/>
        <v>0</v>
      </c>
      <c r="P69" s="147">
        <f t="shared" si="33"/>
        <v>0</v>
      </c>
      <c r="Q69" s="147">
        <f t="shared" si="33"/>
        <v>0</v>
      </c>
      <c r="R69" s="147">
        <f t="shared" si="33"/>
        <v>0</v>
      </c>
      <c r="S69" s="147">
        <f t="shared" si="33"/>
        <v>0</v>
      </c>
      <c r="T69" s="147">
        <f t="shared" si="33"/>
        <v>0</v>
      </c>
      <c r="U69" s="147">
        <f t="shared" si="33"/>
        <v>406000</v>
      </c>
      <c r="V69" s="147">
        <f t="shared" si="33"/>
        <v>0</v>
      </c>
      <c r="W69" s="136">
        <f t="shared" si="1"/>
        <v>100</v>
      </c>
      <c r="X69" s="40"/>
      <c r="Y69" s="40"/>
      <c r="Z69" s="40"/>
      <c r="AA69" s="40"/>
      <c r="AB69" s="40"/>
      <c r="AC69" s="40"/>
      <c r="AD69" s="40"/>
      <c r="AE69" s="16"/>
      <c r="AF69" s="16"/>
      <c r="AG69" s="16"/>
      <c r="AH69" s="16"/>
      <c r="AI69" s="16"/>
      <c r="AJ69" s="16"/>
    </row>
    <row r="70" spans="1:36" ht="110.25" customHeight="1">
      <c r="A70" s="284">
        <v>24</v>
      </c>
      <c r="B70" s="66">
        <v>3210</v>
      </c>
      <c r="C70" s="273" t="s">
        <v>31</v>
      </c>
      <c r="D70" s="232" t="s">
        <v>95</v>
      </c>
      <c r="E70" s="145">
        <v>406000</v>
      </c>
      <c r="F70" s="137">
        <f>G70+T70</f>
        <v>406000</v>
      </c>
      <c r="G70" s="137">
        <v>406000</v>
      </c>
      <c r="H70" s="140"/>
      <c r="I70" s="152"/>
      <c r="J70" s="152"/>
      <c r="K70" s="152"/>
      <c r="L70" s="140"/>
      <c r="M70" s="140"/>
      <c r="N70" s="140"/>
      <c r="O70" s="140"/>
      <c r="P70" s="140"/>
      <c r="Q70" s="140"/>
      <c r="R70" s="140"/>
      <c r="S70" s="140"/>
      <c r="T70" s="140">
        <f>H70+I70+J70</f>
        <v>0</v>
      </c>
      <c r="U70" s="140">
        <v>406000</v>
      </c>
      <c r="V70" s="136">
        <f>E70-F70</f>
        <v>0</v>
      </c>
      <c r="W70" s="136">
        <f t="shared" si="1"/>
        <v>100</v>
      </c>
      <c r="X70" s="40"/>
      <c r="Y70" s="40"/>
      <c r="Z70" s="40"/>
      <c r="AA70" s="40"/>
      <c r="AB70" s="40"/>
      <c r="AC70" s="40"/>
      <c r="AD70" s="40"/>
      <c r="AE70" s="16"/>
      <c r="AF70" s="16"/>
      <c r="AG70" s="16"/>
      <c r="AH70" s="16"/>
      <c r="AI70" s="16"/>
      <c r="AJ70" s="16"/>
    </row>
    <row r="71" spans="1:36" ht="86.25" customHeight="1">
      <c r="A71" s="284">
        <v>25</v>
      </c>
      <c r="B71" s="125" t="s">
        <v>102</v>
      </c>
      <c r="C71" s="272" t="s">
        <v>90</v>
      </c>
      <c r="D71" s="302"/>
      <c r="E71" s="147">
        <f>E72</f>
        <v>1500000</v>
      </c>
      <c r="F71" s="147">
        <f t="shared" ref="F71:V71" si="34">F72</f>
        <v>28287.599999999999</v>
      </c>
      <c r="G71" s="147">
        <f t="shared" si="34"/>
        <v>28287.599999999999</v>
      </c>
      <c r="H71" s="147">
        <f t="shared" si="34"/>
        <v>0</v>
      </c>
      <c r="I71" s="147">
        <f t="shared" si="34"/>
        <v>0</v>
      </c>
      <c r="J71" s="147">
        <f t="shared" si="34"/>
        <v>0</v>
      </c>
      <c r="K71" s="147">
        <f t="shared" si="34"/>
        <v>0</v>
      </c>
      <c r="L71" s="147">
        <f t="shared" si="34"/>
        <v>0</v>
      </c>
      <c r="M71" s="147">
        <f t="shared" si="34"/>
        <v>0</v>
      </c>
      <c r="N71" s="147">
        <f t="shared" si="34"/>
        <v>0</v>
      </c>
      <c r="O71" s="147">
        <f t="shared" si="34"/>
        <v>0</v>
      </c>
      <c r="P71" s="147">
        <f t="shared" si="34"/>
        <v>0</v>
      </c>
      <c r="Q71" s="147">
        <f t="shared" si="34"/>
        <v>0</v>
      </c>
      <c r="R71" s="147">
        <f t="shared" si="34"/>
        <v>0</v>
      </c>
      <c r="S71" s="147">
        <f t="shared" si="34"/>
        <v>0</v>
      </c>
      <c r="T71" s="147">
        <f t="shared" si="34"/>
        <v>0</v>
      </c>
      <c r="U71" s="147">
        <f t="shared" si="34"/>
        <v>28287.599999999999</v>
      </c>
      <c r="V71" s="147">
        <f t="shared" si="34"/>
        <v>1471712.4</v>
      </c>
      <c r="W71" s="136">
        <f t="shared" si="1"/>
        <v>1.88584</v>
      </c>
      <c r="X71" s="40"/>
      <c r="Y71" s="40"/>
      <c r="Z71" s="40"/>
      <c r="AA71" s="40"/>
      <c r="AB71" s="40"/>
      <c r="AC71" s="40"/>
      <c r="AD71" s="40"/>
      <c r="AE71" s="16"/>
      <c r="AF71" s="16"/>
      <c r="AG71" s="16"/>
      <c r="AH71" s="16"/>
      <c r="AI71" s="16"/>
      <c r="AJ71" s="16"/>
    </row>
    <row r="72" spans="1:36" ht="52.5" customHeight="1">
      <c r="A72" s="284">
        <v>26</v>
      </c>
      <c r="B72" s="66">
        <v>3122</v>
      </c>
      <c r="C72" s="273" t="s">
        <v>35</v>
      </c>
      <c r="D72" s="303" t="s">
        <v>103</v>
      </c>
      <c r="E72" s="145">
        <f>880000+620000</f>
        <v>1500000</v>
      </c>
      <c r="F72" s="137">
        <f>G72+T72</f>
        <v>28287.599999999999</v>
      </c>
      <c r="G72" s="137">
        <v>28287.599999999999</v>
      </c>
      <c r="H72" s="140"/>
      <c r="I72" s="152"/>
      <c r="J72" s="152"/>
      <c r="K72" s="152"/>
      <c r="L72" s="140"/>
      <c r="M72" s="140"/>
      <c r="N72" s="140"/>
      <c r="O72" s="140"/>
      <c r="P72" s="140"/>
      <c r="Q72" s="140"/>
      <c r="R72" s="140"/>
      <c r="S72" s="140"/>
      <c r="T72" s="140">
        <f>H72+I72+J72</f>
        <v>0</v>
      </c>
      <c r="U72" s="135">
        <v>28287.599999999999</v>
      </c>
      <c r="V72" s="136">
        <f>E72-F72</f>
        <v>1471712.4</v>
      </c>
      <c r="W72" s="136">
        <f t="shared" si="1"/>
        <v>1.88584</v>
      </c>
      <c r="X72" s="40"/>
      <c r="Y72" s="40"/>
      <c r="Z72" s="40"/>
      <c r="AA72" s="40"/>
      <c r="AB72" s="40"/>
      <c r="AC72" s="40"/>
      <c r="AD72" s="40"/>
      <c r="AE72" s="16"/>
      <c r="AF72" s="16"/>
      <c r="AG72" s="16"/>
      <c r="AH72" s="16"/>
      <c r="AI72" s="16"/>
      <c r="AJ72" s="16"/>
    </row>
    <row r="73" spans="1:36" ht="46.5" customHeight="1">
      <c r="A73" s="288">
        <v>27</v>
      </c>
      <c r="B73" s="125" t="s">
        <v>82</v>
      </c>
      <c r="C73" s="82" t="s">
        <v>71</v>
      </c>
      <c r="D73" s="238"/>
      <c r="E73" s="147">
        <f>E74</f>
        <v>9600000</v>
      </c>
      <c r="F73" s="147">
        <f t="shared" ref="F73:T73" si="35">F74</f>
        <v>8907278</v>
      </c>
      <c r="G73" s="147">
        <f t="shared" si="35"/>
        <v>8907278</v>
      </c>
      <c r="H73" s="147">
        <f t="shared" si="35"/>
        <v>0</v>
      </c>
      <c r="I73" s="147">
        <f t="shared" si="35"/>
        <v>0</v>
      </c>
      <c r="J73" s="147">
        <f t="shared" si="35"/>
        <v>0</v>
      </c>
      <c r="K73" s="147">
        <f t="shared" si="35"/>
        <v>0</v>
      </c>
      <c r="L73" s="147">
        <f t="shared" si="35"/>
        <v>0</v>
      </c>
      <c r="M73" s="147">
        <f t="shared" si="35"/>
        <v>0</v>
      </c>
      <c r="N73" s="147">
        <f t="shared" si="35"/>
        <v>0</v>
      </c>
      <c r="O73" s="147">
        <f t="shared" si="35"/>
        <v>0</v>
      </c>
      <c r="P73" s="147">
        <f t="shared" si="35"/>
        <v>0</v>
      </c>
      <c r="Q73" s="147">
        <f t="shared" si="35"/>
        <v>0</v>
      </c>
      <c r="R73" s="147">
        <f t="shared" si="35"/>
        <v>0</v>
      </c>
      <c r="S73" s="147">
        <f t="shared" si="35"/>
        <v>0</v>
      </c>
      <c r="T73" s="147">
        <f t="shared" si="35"/>
        <v>0</v>
      </c>
      <c r="U73" s="147">
        <f>U74</f>
        <v>8907278</v>
      </c>
      <c r="V73" s="147">
        <f>V74</f>
        <v>692722</v>
      </c>
      <c r="W73" s="136">
        <f t="shared" si="1"/>
        <v>92.784145833333326</v>
      </c>
      <c r="X73" s="40"/>
      <c r="Y73" s="40"/>
      <c r="Z73" s="40"/>
      <c r="AA73" s="40"/>
      <c r="AB73" s="40"/>
      <c r="AC73" s="40"/>
      <c r="AD73" s="40"/>
      <c r="AE73" s="16"/>
      <c r="AF73" s="16"/>
      <c r="AG73" s="16"/>
      <c r="AH73" s="16"/>
      <c r="AI73" s="16"/>
      <c r="AJ73" s="16"/>
    </row>
    <row r="74" spans="1:36" ht="64.5" customHeight="1">
      <c r="A74" s="284">
        <v>28</v>
      </c>
      <c r="B74" s="39">
        <v>3110</v>
      </c>
      <c r="C74" s="273" t="s">
        <v>32</v>
      </c>
      <c r="D74" s="232" t="s">
        <v>83</v>
      </c>
      <c r="E74" s="145">
        <v>9600000</v>
      </c>
      <c r="F74" s="137">
        <f>G74+T74</f>
        <v>8907278</v>
      </c>
      <c r="G74" s="137">
        <v>8907278</v>
      </c>
      <c r="H74" s="135"/>
      <c r="I74" s="135"/>
      <c r="J74" s="136"/>
      <c r="K74" s="136"/>
      <c r="L74" s="136"/>
      <c r="M74" s="136"/>
      <c r="N74" s="136"/>
      <c r="O74" s="255"/>
      <c r="P74" s="255"/>
      <c r="Q74" s="255"/>
      <c r="R74" s="255"/>
      <c r="S74" s="255"/>
      <c r="T74" s="140">
        <f>H74+I74+J74+K74+L74+M74+N74+O74+P74+Q74</f>
        <v>0</v>
      </c>
      <c r="U74" s="140">
        <v>8907278</v>
      </c>
      <c r="V74" s="136">
        <f>E74-F74</f>
        <v>692722</v>
      </c>
      <c r="W74" s="136">
        <f>U74*100/E74</f>
        <v>92.784145833333326</v>
      </c>
      <c r="X74" s="40"/>
      <c r="Y74" s="40"/>
      <c r="Z74" s="40"/>
      <c r="AA74" s="40"/>
      <c r="AB74" s="40"/>
      <c r="AC74" s="40"/>
      <c r="AD74" s="40"/>
      <c r="AE74" s="16"/>
      <c r="AF74" s="16"/>
      <c r="AG74" s="16"/>
      <c r="AH74" s="16"/>
      <c r="AI74" s="16"/>
      <c r="AJ74" s="16"/>
    </row>
    <row r="75" spans="1:36" ht="57.75" customHeight="1">
      <c r="A75" s="289">
        <v>29</v>
      </c>
      <c r="B75" s="106" t="s">
        <v>18</v>
      </c>
      <c r="C75" s="167" t="s">
        <v>47</v>
      </c>
      <c r="D75" s="107"/>
      <c r="E75" s="142">
        <f>E76+E82+E88+E93+E80</f>
        <v>10685252.5</v>
      </c>
      <c r="F75" s="142">
        <f t="shared" ref="F75:V75" si="36">F76+F82+F88+F93+F80</f>
        <v>3203548.8</v>
      </c>
      <c r="G75" s="142">
        <f t="shared" si="36"/>
        <v>3203548.8</v>
      </c>
      <c r="H75" s="142">
        <f t="shared" si="36"/>
        <v>0</v>
      </c>
      <c r="I75" s="142">
        <f t="shared" si="36"/>
        <v>0</v>
      </c>
      <c r="J75" s="142">
        <f t="shared" si="36"/>
        <v>0</v>
      </c>
      <c r="K75" s="142">
        <f t="shared" si="36"/>
        <v>0</v>
      </c>
      <c r="L75" s="142">
        <f t="shared" si="36"/>
        <v>0</v>
      </c>
      <c r="M75" s="142">
        <f t="shared" si="36"/>
        <v>0</v>
      </c>
      <c r="N75" s="142">
        <f t="shared" si="36"/>
        <v>0</v>
      </c>
      <c r="O75" s="142">
        <f t="shared" si="36"/>
        <v>0</v>
      </c>
      <c r="P75" s="142">
        <f t="shared" si="36"/>
        <v>0</v>
      </c>
      <c r="Q75" s="142">
        <f t="shared" si="36"/>
        <v>0</v>
      </c>
      <c r="R75" s="142">
        <f t="shared" si="36"/>
        <v>0</v>
      </c>
      <c r="S75" s="142">
        <f t="shared" si="36"/>
        <v>0</v>
      </c>
      <c r="T75" s="142">
        <f t="shared" si="36"/>
        <v>0</v>
      </c>
      <c r="U75" s="142">
        <f t="shared" si="36"/>
        <v>495216.8</v>
      </c>
      <c r="V75" s="142">
        <f t="shared" si="36"/>
        <v>7481703.7000000002</v>
      </c>
      <c r="W75" s="136">
        <f t="shared" ref="W75:W86" si="37">U75*100/E75</f>
        <v>4.6345821027626632</v>
      </c>
      <c r="X75" s="40"/>
      <c r="Y75" s="40"/>
      <c r="Z75" s="40"/>
      <c r="AA75" s="40"/>
      <c r="AB75" s="40"/>
      <c r="AC75" s="40"/>
      <c r="AD75" s="40"/>
      <c r="AE75" s="16"/>
      <c r="AF75" s="16"/>
      <c r="AG75" s="16"/>
      <c r="AH75" s="16"/>
      <c r="AI75" s="16"/>
      <c r="AJ75" s="16"/>
    </row>
    <row r="76" spans="1:36" ht="56.25" customHeight="1">
      <c r="A76" s="288">
        <v>30</v>
      </c>
      <c r="B76" s="233" t="s">
        <v>73</v>
      </c>
      <c r="C76" s="279" t="s">
        <v>51</v>
      </c>
      <c r="D76" s="242"/>
      <c r="E76" s="147">
        <f>E77+E78</f>
        <v>7580000</v>
      </c>
      <c r="F76" s="147">
        <f t="shared" ref="F76:V76" si="38">F77+F78</f>
        <v>122270</v>
      </c>
      <c r="G76" s="147">
        <f t="shared" si="38"/>
        <v>122270</v>
      </c>
      <c r="H76" s="147">
        <f t="shared" si="38"/>
        <v>0</v>
      </c>
      <c r="I76" s="147">
        <f t="shared" si="38"/>
        <v>0</v>
      </c>
      <c r="J76" s="147">
        <f t="shared" si="38"/>
        <v>0</v>
      </c>
      <c r="K76" s="147">
        <f t="shared" si="38"/>
        <v>0</v>
      </c>
      <c r="L76" s="147">
        <f t="shared" si="38"/>
        <v>0</v>
      </c>
      <c r="M76" s="147">
        <f t="shared" si="38"/>
        <v>0</v>
      </c>
      <c r="N76" s="147">
        <f t="shared" si="38"/>
        <v>0</v>
      </c>
      <c r="O76" s="147">
        <f t="shared" si="38"/>
        <v>0</v>
      </c>
      <c r="P76" s="147">
        <f t="shared" si="38"/>
        <v>0</v>
      </c>
      <c r="Q76" s="147">
        <f t="shared" si="38"/>
        <v>0</v>
      </c>
      <c r="R76" s="147">
        <f t="shared" si="38"/>
        <v>0</v>
      </c>
      <c r="S76" s="147">
        <f t="shared" si="38"/>
        <v>0</v>
      </c>
      <c r="T76" s="147">
        <f t="shared" si="38"/>
        <v>0</v>
      </c>
      <c r="U76" s="147">
        <f t="shared" si="38"/>
        <v>122270</v>
      </c>
      <c r="V76" s="147">
        <f t="shared" si="38"/>
        <v>7457730</v>
      </c>
      <c r="W76" s="136">
        <f t="shared" si="37"/>
        <v>1.6130606860158312</v>
      </c>
      <c r="X76" s="40"/>
      <c r="Y76" s="40"/>
      <c r="Z76" s="40"/>
      <c r="AA76" s="40"/>
      <c r="AB76" s="40"/>
      <c r="AC76" s="40"/>
      <c r="AD76" s="40"/>
      <c r="AE76" s="16"/>
      <c r="AF76" s="16"/>
      <c r="AG76" s="16"/>
      <c r="AH76" s="16"/>
      <c r="AI76" s="16"/>
      <c r="AJ76" s="16"/>
    </row>
    <row r="77" spans="1:36" s="241" customFormat="1" ht="118.5" customHeight="1">
      <c r="A77" s="285">
        <v>31</v>
      </c>
      <c r="B77" s="243" t="s">
        <v>6</v>
      </c>
      <c r="C77" s="273" t="s">
        <v>0</v>
      </c>
      <c r="D77" s="194" t="s">
        <v>84</v>
      </c>
      <c r="E77" s="234">
        <v>500000</v>
      </c>
      <c r="F77" s="137">
        <f t="shared" ref="F77:F78" si="39">G77+T77</f>
        <v>15200</v>
      </c>
      <c r="G77" s="333">
        <v>15200</v>
      </c>
      <c r="H77" s="153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40">
        <f t="shared" ref="T77:T78" si="40">H77+I77+J77+K77+L77</f>
        <v>0</v>
      </c>
      <c r="U77" s="145">
        <v>15200</v>
      </c>
      <c r="V77" s="140">
        <f t="shared" ref="V77:V78" si="41">E77-F77</f>
        <v>484800</v>
      </c>
      <c r="W77" s="136">
        <f t="shared" si="37"/>
        <v>3.04</v>
      </c>
      <c r="X77" s="239"/>
      <c r="Y77" s="239"/>
      <c r="Z77" s="239"/>
      <c r="AA77" s="239"/>
      <c r="AB77" s="239"/>
      <c r="AC77" s="239"/>
      <c r="AD77" s="239"/>
      <c r="AE77" s="240"/>
      <c r="AF77" s="240"/>
      <c r="AG77" s="240"/>
      <c r="AH77" s="240"/>
      <c r="AI77" s="240"/>
      <c r="AJ77" s="240"/>
    </row>
    <row r="78" spans="1:36" s="241" customFormat="1" ht="63.75" customHeight="1">
      <c r="A78" s="285">
        <v>32</v>
      </c>
      <c r="B78" s="243" t="s">
        <v>6</v>
      </c>
      <c r="C78" s="273" t="s">
        <v>0</v>
      </c>
      <c r="D78" s="194" t="s">
        <v>72</v>
      </c>
      <c r="E78" s="234">
        <v>7080000</v>
      </c>
      <c r="F78" s="137">
        <f t="shared" si="39"/>
        <v>107070</v>
      </c>
      <c r="G78" s="153">
        <v>107070</v>
      </c>
      <c r="H78" s="153"/>
      <c r="I78" s="153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40">
        <f t="shared" si="40"/>
        <v>0</v>
      </c>
      <c r="U78" s="145">
        <v>107070</v>
      </c>
      <c r="V78" s="140">
        <f t="shared" si="41"/>
        <v>6972930</v>
      </c>
      <c r="W78" s="136">
        <f t="shared" si="37"/>
        <v>1.5122881355932203</v>
      </c>
      <c r="X78" s="239"/>
      <c r="Y78" s="239"/>
      <c r="Z78" s="239"/>
      <c r="AA78" s="239"/>
      <c r="AB78" s="239"/>
      <c r="AC78" s="239"/>
      <c r="AD78" s="239"/>
      <c r="AE78" s="240"/>
      <c r="AF78" s="240"/>
      <c r="AG78" s="240"/>
      <c r="AH78" s="240"/>
      <c r="AI78" s="240"/>
      <c r="AJ78" s="240"/>
    </row>
    <row r="79" spans="1:36" ht="26.25" hidden="1">
      <c r="A79" s="287"/>
      <c r="B79" s="67"/>
      <c r="C79" s="99"/>
      <c r="D79" s="81"/>
      <c r="E79" s="145"/>
      <c r="F79" s="137"/>
      <c r="G79" s="137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35"/>
      <c r="V79" s="140"/>
      <c r="W79" s="136" t="e">
        <f t="shared" si="37"/>
        <v>#DIV/0!</v>
      </c>
      <c r="X79" s="40"/>
      <c r="Y79" s="40"/>
      <c r="Z79" s="40"/>
      <c r="AA79" s="40"/>
      <c r="AB79" s="40"/>
      <c r="AC79" s="40"/>
      <c r="AD79" s="40"/>
      <c r="AE79" s="16"/>
      <c r="AF79" s="16"/>
      <c r="AG79" s="16"/>
      <c r="AH79" s="16"/>
      <c r="AI79" s="16"/>
      <c r="AJ79" s="16"/>
    </row>
    <row r="80" spans="1:36" ht="94.5" customHeight="1">
      <c r="A80" s="288"/>
      <c r="B80" s="233" t="s">
        <v>140</v>
      </c>
      <c r="C80" s="82" t="s">
        <v>141</v>
      </c>
      <c r="D80" s="304"/>
      <c r="E80" s="147">
        <f>E81</f>
        <v>2193854.5</v>
      </c>
      <c r="F80" s="147">
        <f t="shared" ref="F80:V80" si="42">F81</f>
        <v>2193854.5</v>
      </c>
      <c r="G80" s="147">
        <f t="shared" si="42"/>
        <v>2193854.5</v>
      </c>
      <c r="H80" s="147">
        <f t="shared" si="42"/>
        <v>0</v>
      </c>
      <c r="I80" s="147">
        <f t="shared" si="42"/>
        <v>0</v>
      </c>
      <c r="J80" s="147">
        <f t="shared" si="42"/>
        <v>0</v>
      </c>
      <c r="K80" s="147">
        <f t="shared" si="42"/>
        <v>0</v>
      </c>
      <c r="L80" s="147">
        <f t="shared" si="42"/>
        <v>0</v>
      </c>
      <c r="M80" s="147">
        <f t="shared" si="42"/>
        <v>0</v>
      </c>
      <c r="N80" s="147">
        <f t="shared" si="42"/>
        <v>0</v>
      </c>
      <c r="O80" s="147">
        <f t="shared" si="42"/>
        <v>0</v>
      </c>
      <c r="P80" s="147">
        <f t="shared" si="42"/>
        <v>0</v>
      </c>
      <c r="Q80" s="147">
        <f t="shared" si="42"/>
        <v>0</v>
      </c>
      <c r="R80" s="147">
        <f t="shared" si="42"/>
        <v>0</v>
      </c>
      <c r="S80" s="147">
        <f t="shared" si="42"/>
        <v>0</v>
      </c>
      <c r="T80" s="147">
        <f t="shared" si="42"/>
        <v>0</v>
      </c>
      <c r="U80" s="147">
        <f t="shared" si="42"/>
        <v>0</v>
      </c>
      <c r="V80" s="147">
        <f t="shared" si="42"/>
        <v>0</v>
      </c>
      <c r="W80" s="136">
        <f t="shared" si="37"/>
        <v>0</v>
      </c>
      <c r="X80" s="40"/>
      <c r="Y80" s="40"/>
      <c r="Z80" s="40"/>
      <c r="AA80" s="40"/>
      <c r="AB80" s="40"/>
      <c r="AC80" s="40"/>
      <c r="AD80" s="40"/>
      <c r="AE80" s="16"/>
      <c r="AF80" s="16"/>
      <c r="AG80" s="16"/>
      <c r="AH80" s="16"/>
      <c r="AI80" s="16"/>
      <c r="AJ80" s="16"/>
    </row>
    <row r="81" spans="1:36" ht="78" customHeight="1">
      <c r="A81" s="287"/>
      <c r="B81" s="67">
        <v>3110</v>
      </c>
      <c r="C81" s="246" t="s">
        <v>32</v>
      </c>
      <c r="D81" s="337" t="s">
        <v>142</v>
      </c>
      <c r="E81" s="145">
        <v>2193854.5</v>
      </c>
      <c r="F81" s="137">
        <f>G81+T81</f>
        <v>2193854.5</v>
      </c>
      <c r="G81" s="137">
        <v>2193854.5</v>
      </c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>
        <f>H81+I81+J81</f>
        <v>0</v>
      </c>
      <c r="U81" s="135">
        <v>0</v>
      </c>
      <c r="V81" s="140">
        <f>E81-F81</f>
        <v>0</v>
      </c>
      <c r="W81" s="136">
        <f t="shared" si="37"/>
        <v>0</v>
      </c>
      <c r="X81" s="40"/>
      <c r="Y81" s="40"/>
      <c r="Z81" s="40"/>
      <c r="AA81" s="40"/>
      <c r="AB81" s="40"/>
      <c r="AC81" s="40"/>
      <c r="AD81" s="40"/>
      <c r="AE81" s="16"/>
      <c r="AF81" s="16"/>
      <c r="AG81" s="16"/>
      <c r="AH81" s="16"/>
      <c r="AI81" s="16"/>
      <c r="AJ81" s="16"/>
    </row>
    <row r="82" spans="1:36" ht="150" customHeight="1">
      <c r="A82" s="286">
        <v>33</v>
      </c>
      <c r="B82" s="283" t="s">
        <v>106</v>
      </c>
      <c r="C82" s="82" t="s">
        <v>104</v>
      </c>
      <c r="D82" s="304"/>
      <c r="E82" s="143">
        <f>E83+E84+E85+E86</f>
        <v>761398</v>
      </c>
      <c r="F82" s="143">
        <f t="shared" ref="F82:V82" si="43">F83+F84+F85+F86</f>
        <v>761398</v>
      </c>
      <c r="G82" s="143">
        <f t="shared" si="43"/>
        <v>761398</v>
      </c>
      <c r="H82" s="143">
        <f t="shared" si="43"/>
        <v>0</v>
      </c>
      <c r="I82" s="143">
        <f t="shared" si="43"/>
        <v>0</v>
      </c>
      <c r="J82" s="143">
        <f t="shared" si="43"/>
        <v>0</v>
      </c>
      <c r="K82" s="143">
        <f t="shared" si="43"/>
        <v>0</v>
      </c>
      <c r="L82" s="143">
        <f t="shared" si="43"/>
        <v>0</v>
      </c>
      <c r="M82" s="143">
        <f t="shared" si="43"/>
        <v>0</v>
      </c>
      <c r="N82" s="143">
        <f t="shared" si="43"/>
        <v>0</v>
      </c>
      <c r="O82" s="143">
        <f t="shared" si="43"/>
        <v>0</v>
      </c>
      <c r="P82" s="143">
        <f t="shared" si="43"/>
        <v>0</v>
      </c>
      <c r="Q82" s="143">
        <f t="shared" si="43"/>
        <v>0</v>
      </c>
      <c r="R82" s="143">
        <f t="shared" si="43"/>
        <v>0</v>
      </c>
      <c r="S82" s="143">
        <f t="shared" si="43"/>
        <v>0</v>
      </c>
      <c r="T82" s="143">
        <f t="shared" si="43"/>
        <v>0</v>
      </c>
      <c r="U82" s="143">
        <f t="shared" si="43"/>
        <v>286895.5</v>
      </c>
      <c r="V82" s="143">
        <f t="shared" si="43"/>
        <v>0</v>
      </c>
      <c r="W82" s="136">
        <f t="shared" si="37"/>
        <v>37.680096349084188</v>
      </c>
      <c r="X82" s="40"/>
      <c r="Y82" s="40"/>
      <c r="Z82" s="40"/>
      <c r="AA82" s="40"/>
      <c r="AB82" s="40"/>
      <c r="AC82" s="40"/>
      <c r="AD82" s="40"/>
      <c r="AE82" s="16"/>
      <c r="AF82" s="16"/>
      <c r="AG82" s="16"/>
      <c r="AH82" s="16"/>
      <c r="AI82" s="16"/>
      <c r="AJ82" s="16"/>
    </row>
    <row r="83" spans="1:36" ht="69" customHeight="1">
      <c r="A83" s="284">
        <v>34</v>
      </c>
      <c r="B83" s="20">
        <v>3110</v>
      </c>
      <c r="C83" s="273" t="s">
        <v>32</v>
      </c>
      <c r="D83" s="305" t="s">
        <v>105</v>
      </c>
      <c r="E83" s="148">
        <v>761398</v>
      </c>
      <c r="F83" s="145">
        <f>G83+T83</f>
        <v>761398</v>
      </c>
      <c r="G83" s="148">
        <v>761398</v>
      </c>
      <c r="H83" s="140"/>
      <c r="I83" s="152"/>
      <c r="J83" s="152"/>
      <c r="K83" s="152"/>
      <c r="L83" s="140"/>
      <c r="M83" s="136"/>
      <c r="N83" s="136"/>
      <c r="O83" s="136"/>
      <c r="P83" s="136"/>
      <c r="Q83" s="136"/>
      <c r="R83" s="136"/>
      <c r="S83" s="136"/>
      <c r="T83" s="140">
        <f>H83+I83+J83+K83+L83</f>
        <v>0</v>
      </c>
      <c r="U83" s="140">
        <v>286895.5</v>
      </c>
      <c r="V83" s="136">
        <f t="shared" ref="V83:V86" si="44">E83-F83</f>
        <v>0</v>
      </c>
      <c r="W83" s="136">
        <f t="shared" si="37"/>
        <v>37.680096349084188</v>
      </c>
      <c r="X83" s="40"/>
      <c r="Y83" s="40"/>
      <c r="Z83" s="40"/>
      <c r="AA83" s="40"/>
      <c r="AB83" s="40"/>
      <c r="AC83" s="40"/>
      <c r="AD83" s="40"/>
      <c r="AE83" s="16"/>
      <c r="AF83" s="16"/>
      <c r="AG83" s="16"/>
      <c r="AH83" s="16"/>
      <c r="AI83" s="16"/>
      <c r="AJ83" s="16"/>
    </row>
    <row r="84" spans="1:36" ht="36" hidden="1" customHeight="1">
      <c r="A84" s="284"/>
      <c r="B84" s="20"/>
      <c r="C84" s="99"/>
      <c r="D84" s="81"/>
      <c r="E84" s="148"/>
      <c r="F84" s="140">
        <f>G84+T84</f>
        <v>0</v>
      </c>
      <c r="G84" s="137"/>
      <c r="H84" s="160"/>
      <c r="I84" s="152"/>
      <c r="J84" s="152"/>
      <c r="K84" s="152"/>
      <c r="L84" s="140"/>
      <c r="M84" s="136"/>
      <c r="N84" s="136"/>
      <c r="O84" s="136"/>
      <c r="P84" s="136"/>
      <c r="Q84" s="136"/>
      <c r="R84" s="136"/>
      <c r="S84" s="136"/>
      <c r="T84" s="140">
        <f t="shared" ref="T84:T86" si="45">H84+I84+J84+K84</f>
        <v>0</v>
      </c>
      <c r="U84" s="135"/>
      <c r="V84" s="136">
        <f t="shared" si="44"/>
        <v>0</v>
      </c>
      <c r="W84" s="136" t="e">
        <f t="shared" si="37"/>
        <v>#DIV/0!</v>
      </c>
      <c r="X84" s="40"/>
      <c r="Y84" s="40"/>
      <c r="Z84" s="40"/>
      <c r="AA84" s="40"/>
      <c r="AB84" s="40"/>
      <c r="AC84" s="40"/>
      <c r="AD84" s="40"/>
      <c r="AE84" s="16"/>
      <c r="AF84" s="16"/>
      <c r="AG84" s="16"/>
      <c r="AH84" s="16"/>
      <c r="AI84" s="16"/>
      <c r="AJ84" s="16"/>
    </row>
    <row r="85" spans="1:36" ht="51" hidden="1" customHeight="1">
      <c r="A85" s="284"/>
      <c r="B85" s="20"/>
      <c r="C85" s="99"/>
      <c r="D85" s="81"/>
      <c r="E85" s="148"/>
      <c r="F85" s="140">
        <f>G85+T85</f>
        <v>0</v>
      </c>
      <c r="G85" s="137"/>
      <c r="H85" s="259"/>
      <c r="I85" s="152"/>
      <c r="J85" s="152"/>
      <c r="K85" s="152"/>
      <c r="L85" s="140"/>
      <c r="M85" s="136"/>
      <c r="N85" s="136"/>
      <c r="O85" s="136"/>
      <c r="P85" s="136"/>
      <c r="Q85" s="136"/>
      <c r="R85" s="136"/>
      <c r="S85" s="136"/>
      <c r="T85" s="140">
        <f t="shared" si="45"/>
        <v>0</v>
      </c>
      <c r="U85" s="135"/>
      <c r="V85" s="136">
        <f t="shared" si="44"/>
        <v>0</v>
      </c>
      <c r="W85" s="136" t="e">
        <f t="shared" si="37"/>
        <v>#DIV/0!</v>
      </c>
      <c r="X85" s="40"/>
      <c r="Y85" s="40"/>
      <c r="Z85" s="40"/>
      <c r="AA85" s="40"/>
      <c r="AB85" s="40"/>
      <c r="AC85" s="40"/>
      <c r="AD85" s="40"/>
      <c r="AE85" s="16"/>
      <c r="AF85" s="16"/>
      <c r="AG85" s="16"/>
      <c r="AH85" s="16"/>
      <c r="AI85" s="16"/>
      <c r="AJ85" s="16"/>
    </row>
    <row r="86" spans="1:36" ht="48" hidden="1" customHeight="1">
      <c r="A86" s="284"/>
      <c r="B86" s="20"/>
      <c r="C86" s="210"/>
      <c r="D86" s="81"/>
      <c r="E86" s="148"/>
      <c r="F86" s="140">
        <f>G86+T86</f>
        <v>0</v>
      </c>
      <c r="G86" s="137"/>
      <c r="H86" s="136"/>
      <c r="I86" s="152"/>
      <c r="J86" s="152"/>
      <c r="K86" s="152"/>
      <c r="L86" s="140"/>
      <c r="M86" s="136"/>
      <c r="N86" s="136"/>
      <c r="O86" s="136"/>
      <c r="P86" s="136"/>
      <c r="Q86" s="136"/>
      <c r="R86" s="136"/>
      <c r="S86" s="136"/>
      <c r="T86" s="140">
        <f t="shared" si="45"/>
        <v>0</v>
      </c>
      <c r="U86" s="135"/>
      <c r="V86" s="136">
        <f t="shared" si="44"/>
        <v>0</v>
      </c>
      <c r="W86" s="136" t="e">
        <f t="shared" si="37"/>
        <v>#DIV/0!</v>
      </c>
      <c r="X86" s="40"/>
      <c r="Y86" s="40"/>
      <c r="Z86" s="40"/>
      <c r="AA86" s="40"/>
      <c r="AB86" s="40"/>
      <c r="AC86" s="40"/>
      <c r="AD86" s="40"/>
      <c r="AE86" s="16"/>
      <c r="AF86" s="16"/>
      <c r="AG86" s="16"/>
      <c r="AH86" s="16"/>
      <c r="AI86" s="16"/>
      <c r="AJ86" s="16"/>
    </row>
    <row r="87" spans="1:36" ht="74.25" hidden="1" customHeight="1">
      <c r="A87" s="284"/>
      <c r="B87" s="20"/>
      <c r="C87" s="99"/>
      <c r="D87" s="194"/>
      <c r="E87" s="148"/>
      <c r="F87" s="137">
        <f>G87+T87</f>
        <v>0</v>
      </c>
      <c r="G87" s="137"/>
      <c r="H87" s="152"/>
      <c r="I87" s="152"/>
      <c r="J87" s="152"/>
      <c r="K87" s="152"/>
      <c r="L87" s="140"/>
      <c r="M87" s="136"/>
      <c r="N87" s="136"/>
      <c r="O87" s="136"/>
      <c r="P87" s="136"/>
      <c r="Q87" s="136"/>
      <c r="R87" s="136"/>
      <c r="S87" s="136"/>
      <c r="T87" s="140">
        <f>H87+I87+J87+K87+L87</f>
        <v>0</v>
      </c>
      <c r="U87" s="135"/>
      <c r="V87" s="136">
        <f t="shared" ref="V87" si="46">E87-F87</f>
        <v>0</v>
      </c>
      <c r="W87" s="136" t="e">
        <f t="shared" ref="W87" si="47">U87*100/E87</f>
        <v>#DIV/0!</v>
      </c>
      <c r="X87" s="40"/>
      <c r="Y87" s="40"/>
      <c r="Z87" s="40"/>
      <c r="AA87" s="40"/>
      <c r="AB87" s="40"/>
      <c r="AC87" s="40"/>
      <c r="AD87" s="40"/>
      <c r="AE87" s="16"/>
      <c r="AF87" s="16"/>
      <c r="AG87" s="16"/>
      <c r="AH87" s="16"/>
      <c r="AI87" s="16"/>
      <c r="AJ87" s="16"/>
    </row>
    <row r="88" spans="1:36" ht="50.25" customHeight="1">
      <c r="A88" s="288">
        <v>35</v>
      </c>
      <c r="B88" s="72" t="s">
        <v>107</v>
      </c>
      <c r="C88" s="82" t="s">
        <v>108</v>
      </c>
      <c r="D88" s="90"/>
      <c r="E88" s="147">
        <f>E89+E90</f>
        <v>110000</v>
      </c>
      <c r="F88" s="147">
        <f t="shared" ref="F88:V88" si="48">F89+F90</f>
        <v>86051.3</v>
      </c>
      <c r="G88" s="147">
        <f t="shared" si="48"/>
        <v>86051.3</v>
      </c>
      <c r="H88" s="147">
        <f t="shared" si="48"/>
        <v>0</v>
      </c>
      <c r="I88" s="147">
        <f t="shared" si="48"/>
        <v>0</v>
      </c>
      <c r="J88" s="147">
        <f t="shared" si="48"/>
        <v>0</v>
      </c>
      <c r="K88" s="147">
        <f t="shared" si="48"/>
        <v>0</v>
      </c>
      <c r="L88" s="147">
        <f t="shared" si="48"/>
        <v>0</v>
      </c>
      <c r="M88" s="147">
        <f t="shared" si="48"/>
        <v>0</v>
      </c>
      <c r="N88" s="147">
        <f t="shared" si="48"/>
        <v>0</v>
      </c>
      <c r="O88" s="147">
        <f t="shared" si="48"/>
        <v>0</v>
      </c>
      <c r="P88" s="147">
        <f t="shared" si="48"/>
        <v>0</v>
      </c>
      <c r="Q88" s="147">
        <f t="shared" si="48"/>
        <v>0</v>
      </c>
      <c r="R88" s="147">
        <f t="shared" si="48"/>
        <v>0</v>
      </c>
      <c r="S88" s="147">
        <f t="shared" si="48"/>
        <v>0</v>
      </c>
      <c r="T88" s="147">
        <f t="shared" si="48"/>
        <v>0</v>
      </c>
      <c r="U88" s="147">
        <f t="shared" si="48"/>
        <v>86051.3</v>
      </c>
      <c r="V88" s="147">
        <f t="shared" si="48"/>
        <v>23948.699999999993</v>
      </c>
      <c r="W88" s="154">
        <f t="shared" ref="W88" si="49">W89</f>
        <v>0</v>
      </c>
      <c r="X88" s="40"/>
      <c r="Y88" s="40"/>
      <c r="Z88" s="40"/>
      <c r="AA88" s="40"/>
      <c r="AB88" s="40"/>
      <c r="AC88" s="40"/>
      <c r="AD88" s="40"/>
      <c r="AE88" s="16"/>
      <c r="AF88" s="16"/>
      <c r="AG88" s="16"/>
      <c r="AH88" s="16"/>
      <c r="AI88" s="16"/>
      <c r="AJ88" s="16"/>
    </row>
    <row r="89" spans="1:36" ht="79.5" customHeight="1">
      <c r="A89" s="284">
        <v>36</v>
      </c>
      <c r="B89" s="20">
        <v>3142</v>
      </c>
      <c r="C89" s="313" t="s">
        <v>28</v>
      </c>
      <c r="D89" s="100" t="s">
        <v>109</v>
      </c>
      <c r="E89" s="148">
        <v>70000</v>
      </c>
      <c r="F89" s="137">
        <f t="shared" ref="F89:F108" si="50">G89+T89</f>
        <v>69343.990000000005</v>
      </c>
      <c r="G89" s="137">
        <v>69343.990000000005</v>
      </c>
      <c r="H89" s="152"/>
      <c r="I89" s="152"/>
      <c r="J89" s="152"/>
      <c r="K89" s="152"/>
      <c r="L89" s="140"/>
      <c r="M89" s="136"/>
      <c r="N89" s="136"/>
      <c r="O89" s="136"/>
      <c r="P89" s="136"/>
      <c r="Q89" s="136"/>
      <c r="R89" s="136"/>
      <c r="S89" s="136"/>
      <c r="T89" s="140">
        <f t="shared" ref="T89:T108" si="51">H89+I89+J89+K89+L89+M89+N89+O89+P89+Q89</f>
        <v>0</v>
      </c>
      <c r="U89" s="140">
        <v>69343.990000000005</v>
      </c>
      <c r="V89" s="136">
        <f>E89-F89</f>
        <v>656.00999999999476</v>
      </c>
      <c r="W89" s="136">
        <f>U91*100/E89</f>
        <v>0</v>
      </c>
      <c r="X89" s="40"/>
      <c r="Y89" s="40"/>
      <c r="Z89" s="40"/>
      <c r="AA89" s="40"/>
      <c r="AB89" s="40"/>
      <c r="AC89" s="40"/>
      <c r="AD89" s="40"/>
      <c r="AE89" s="16"/>
      <c r="AF89" s="16"/>
      <c r="AG89" s="16"/>
      <c r="AH89" s="16"/>
      <c r="AI89" s="16"/>
      <c r="AJ89" s="16"/>
    </row>
    <row r="90" spans="1:36" ht="83.25" customHeight="1">
      <c r="A90" s="284">
        <v>37</v>
      </c>
      <c r="B90" s="20">
        <v>3142</v>
      </c>
      <c r="C90" s="313" t="s">
        <v>28</v>
      </c>
      <c r="D90" s="100" t="s">
        <v>110</v>
      </c>
      <c r="E90" s="148">
        <v>40000</v>
      </c>
      <c r="F90" s="137">
        <f t="shared" si="50"/>
        <v>16707.310000000001</v>
      </c>
      <c r="G90" s="137">
        <v>16707.310000000001</v>
      </c>
      <c r="H90" s="140"/>
      <c r="I90" s="253"/>
      <c r="J90" s="253"/>
      <c r="K90" s="253"/>
      <c r="L90" s="254"/>
      <c r="M90" s="258"/>
      <c r="N90" s="258"/>
      <c r="O90" s="258"/>
      <c r="P90" s="258"/>
      <c r="Q90" s="258"/>
      <c r="R90" s="258"/>
      <c r="S90" s="258"/>
      <c r="T90" s="140">
        <f t="shared" si="51"/>
        <v>0</v>
      </c>
      <c r="U90" s="140">
        <v>16707.310000000001</v>
      </c>
      <c r="V90" s="136">
        <f>E90-F90</f>
        <v>23292.69</v>
      </c>
      <c r="W90" s="136">
        <f t="shared" ref="W90:W121" si="52">U90*100/E90</f>
        <v>41.768275000000003</v>
      </c>
      <c r="X90" s="40"/>
      <c r="Y90" s="40"/>
      <c r="Z90" s="40"/>
      <c r="AA90" s="40"/>
      <c r="AB90" s="40"/>
      <c r="AC90" s="40"/>
      <c r="AD90" s="40"/>
      <c r="AE90" s="16"/>
      <c r="AF90" s="16"/>
      <c r="AG90" s="16"/>
      <c r="AH90" s="16"/>
      <c r="AI90" s="16"/>
      <c r="AJ90" s="16"/>
    </row>
    <row r="91" spans="1:36" ht="97.5" hidden="1" customHeight="1">
      <c r="A91" s="284"/>
      <c r="B91" s="76"/>
      <c r="C91" s="180"/>
      <c r="D91" s="181"/>
      <c r="E91" s="147"/>
      <c r="F91" s="182">
        <f t="shared" si="50"/>
        <v>0</v>
      </c>
      <c r="G91" s="261"/>
      <c r="H91" s="262"/>
      <c r="I91" s="263"/>
      <c r="J91" s="263"/>
      <c r="K91" s="263"/>
      <c r="L91" s="264"/>
      <c r="M91" s="264"/>
      <c r="N91" s="264"/>
      <c r="O91" s="264"/>
      <c r="P91" s="264"/>
      <c r="Q91" s="264"/>
      <c r="R91" s="264"/>
      <c r="S91" s="264"/>
      <c r="T91" s="166">
        <f>T92</f>
        <v>0</v>
      </c>
      <c r="U91" s="166"/>
      <c r="V91" s="182">
        <f>E91-F91</f>
        <v>0</v>
      </c>
      <c r="W91" s="136" t="e">
        <f t="shared" si="52"/>
        <v>#DIV/0!</v>
      </c>
      <c r="X91" s="40"/>
      <c r="Y91" s="40"/>
      <c r="Z91" s="40"/>
      <c r="AA91" s="40"/>
      <c r="AB91" s="40"/>
      <c r="AC91" s="40"/>
      <c r="AD91" s="40"/>
      <c r="AE91" s="16"/>
      <c r="AF91" s="16"/>
      <c r="AG91" s="16"/>
      <c r="AH91" s="16"/>
      <c r="AI91" s="16"/>
      <c r="AJ91" s="16"/>
    </row>
    <row r="92" spans="1:36" ht="63.75" hidden="1" customHeight="1">
      <c r="A92" s="284"/>
      <c r="B92" s="20"/>
      <c r="C92" s="176"/>
      <c r="D92" s="175"/>
      <c r="E92" s="148"/>
      <c r="F92" s="149">
        <f t="shared" si="50"/>
        <v>0</v>
      </c>
      <c r="G92" s="149"/>
      <c r="H92" s="152"/>
      <c r="I92" s="152"/>
      <c r="J92" s="253"/>
      <c r="K92" s="253"/>
      <c r="L92" s="254"/>
      <c r="M92" s="258"/>
      <c r="N92" s="258"/>
      <c r="O92" s="258"/>
      <c r="P92" s="258"/>
      <c r="Q92" s="258"/>
      <c r="R92" s="258"/>
      <c r="S92" s="258"/>
      <c r="T92" s="140">
        <f t="shared" si="51"/>
        <v>0</v>
      </c>
      <c r="U92" s="140"/>
      <c r="V92" s="150">
        <f>E92-F92</f>
        <v>0</v>
      </c>
      <c r="W92" s="136" t="e">
        <f t="shared" si="52"/>
        <v>#DIV/0!</v>
      </c>
      <c r="X92" s="40"/>
      <c r="Y92" s="40"/>
      <c r="Z92" s="40"/>
      <c r="AA92" s="40"/>
      <c r="AB92" s="40"/>
      <c r="AC92" s="40"/>
      <c r="AD92" s="40"/>
      <c r="AE92" s="16"/>
      <c r="AF92" s="16"/>
      <c r="AG92" s="16"/>
      <c r="AH92" s="16"/>
      <c r="AI92" s="16"/>
      <c r="AJ92" s="16"/>
    </row>
    <row r="93" spans="1:36" ht="53.25" customHeight="1">
      <c r="A93" s="288">
        <v>38</v>
      </c>
      <c r="B93" s="125" t="s">
        <v>125</v>
      </c>
      <c r="C93" s="209" t="s">
        <v>46</v>
      </c>
      <c r="D93" s="181"/>
      <c r="E93" s="147">
        <f>E94</f>
        <v>40000</v>
      </c>
      <c r="F93" s="147">
        <f t="shared" ref="F93:V93" si="53">F94</f>
        <v>39975</v>
      </c>
      <c r="G93" s="147">
        <f t="shared" si="53"/>
        <v>39975</v>
      </c>
      <c r="H93" s="147">
        <f t="shared" si="53"/>
        <v>0</v>
      </c>
      <c r="I93" s="147">
        <f t="shared" si="53"/>
        <v>0</v>
      </c>
      <c r="J93" s="147">
        <f t="shared" si="53"/>
        <v>0</v>
      </c>
      <c r="K93" s="147">
        <f t="shared" si="53"/>
        <v>0</v>
      </c>
      <c r="L93" s="147">
        <f t="shared" si="53"/>
        <v>0</v>
      </c>
      <c r="M93" s="147">
        <f t="shared" si="53"/>
        <v>0</v>
      </c>
      <c r="N93" s="147">
        <f t="shared" si="53"/>
        <v>0</v>
      </c>
      <c r="O93" s="147">
        <f t="shared" si="53"/>
        <v>0</v>
      </c>
      <c r="P93" s="147">
        <f t="shared" si="53"/>
        <v>0</v>
      </c>
      <c r="Q93" s="147">
        <f t="shared" si="53"/>
        <v>0</v>
      </c>
      <c r="R93" s="147">
        <f t="shared" si="53"/>
        <v>0</v>
      </c>
      <c r="S93" s="147">
        <f t="shared" si="53"/>
        <v>0</v>
      </c>
      <c r="T93" s="147">
        <f t="shared" si="53"/>
        <v>0</v>
      </c>
      <c r="U93" s="147">
        <f t="shared" si="53"/>
        <v>0</v>
      </c>
      <c r="V93" s="147">
        <f t="shared" si="53"/>
        <v>25</v>
      </c>
      <c r="W93" s="136">
        <f t="shared" si="52"/>
        <v>0</v>
      </c>
      <c r="X93" s="40"/>
      <c r="Y93" s="40"/>
      <c r="Z93" s="40"/>
      <c r="AA93" s="40"/>
      <c r="AB93" s="40"/>
      <c r="AC93" s="40"/>
      <c r="AD93" s="40"/>
      <c r="AE93" s="16"/>
      <c r="AF93" s="16"/>
      <c r="AG93" s="16"/>
      <c r="AH93" s="16"/>
      <c r="AI93" s="16"/>
      <c r="AJ93" s="16"/>
    </row>
    <row r="94" spans="1:36" ht="63.75" customHeight="1">
      <c r="A94" s="284">
        <v>39</v>
      </c>
      <c r="B94" s="66">
        <v>3110</v>
      </c>
      <c r="C94" s="246" t="s">
        <v>32</v>
      </c>
      <c r="D94" s="185" t="s">
        <v>93</v>
      </c>
      <c r="E94" s="148">
        <v>40000</v>
      </c>
      <c r="F94" s="137">
        <f>G94+T94</f>
        <v>39975</v>
      </c>
      <c r="G94" s="137">
        <v>39975</v>
      </c>
      <c r="H94" s="140"/>
      <c r="I94" s="152"/>
      <c r="J94" s="253"/>
      <c r="K94" s="253"/>
      <c r="L94" s="254"/>
      <c r="M94" s="258"/>
      <c r="N94" s="258"/>
      <c r="O94" s="258"/>
      <c r="P94" s="258"/>
      <c r="Q94" s="258"/>
      <c r="R94" s="258"/>
      <c r="S94" s="258"/>
      <c r="T94" s="140">
        <f>H94+I94+J94+J94+J94</f>
        <v>0</v>
      </c>
      <c r="U94" s="140">
        <v>0</v>
      </c>
      <c r="V94" s="136">
        <f>E94-F94</f>
        <v>25</v>
      </c>
      <c r="W94" s="136">
        <f t="shared" si="52"/>
        <v>0</v>
      </c>
      <c r="X94" s="40"/>
      <c r="Y94" s="40"/>
      <c r="Z94" s="40"/>
      <c r="AA94" s="40"/>
      <c r="AB94" s="40"/>
      <c r="AC94" s="40"/>
      <c r="AD94" s="40"/>
      <c r="AE94" s="16"/>
      <c r="AF94" s="16"/>
      <c r="AG94" s="16"/>
      <c r="AH94" s="16"/>
      <c r="AI94" s="16"/>
      <c r="AJ94" s="16"/>
    </row>
    <row r="95" spans="1:36" ht="108.75" customHeight="1">
      <c r="A95" s="289">
        <v>40</v>
      </c>
      <c r="B95" s="106" t="s">
        <v>19</v>
      </c>
      <c r="C95" s="167" t="s">
        <v>57</v>
      </c>
      <c r="D95" s="108"/>
      <c r="E95" s="142">
        <f>E96</f>
        <v>457269</v>
      </c>
      <c r="F95" s="142">
        <f t="shared" ref="F95:V95" si="54">F96</f>
        <v>457269</v>
      </c>
      <c r="G95" s="142">
        <f t="shared" si="54"/>
        <v>457269</v>
      </c>
      <c r="H95" s="142">
        <f t="shared" si="54"/>
        <v>0</v>
      </c>
      <c r="I95" s="142">
        <f t="shared" si="54"/>
        <v>0</v>
      </c>
      <c r="J95" s="142">
        <f t="shared" si="54"/>
        <v>0</v>
      </c>
      <c r="K95" s="142">
        <f t="shared" si="54"/>
        <v>0</v>
      </c>
      <c r="L95" s="142">
        <f t="shared" si="54"/>
        <v>0</v>
      </c>
      <c r="M95" s="142">
        <f t="shared" si="54"/>
        <v>0</v>
      </c>
      <c r="N95" s="142">
        <f t="shared" si="54"/>
        <v>0</v>
      </c>
      <c r="O95" s="142">
        <f t="shared" si="54"/>
        <v>0</v>
      </c>
      <c r="P95" s="142">
        <f t="shared" si="54"/>
        <v>0</v>
      </c>
      <c r="Q95" s="142">
        <f t="shared" si="54"/>
        <v>0</v>
      </c>
      <c r="R95" s="142">
        <f t="shared" si="54"/>
        <v>0</v>
      </c>
      <c r="S95" s="142">
        <f t="shared" si="54"/>
        <v>0</v>
      </c>
      <c r="T95" s="142">
        <f t="shared" si="54"/>
        <v>0</v>
      </c>
      <c r="U95" s="142">
        <f t="shared" si="54"/>
        <v>457269</v>
      </c>
      <c r="V95" s="142">
        <f t="shared" si="54"/>
        <v>0</v>
      </c>
      <c r="W95" s="136">
        <f t="shared" si="52"/>
        <v>100</v>
      </c>
      <c r="X95" s="40"/>
      <c r="Y95" s="40"/>
      <c r="Z95" s="40"/>
      <c r="AA95" s="40"/>
      <c r="AB95" s="40"/>
      <c r="AC95" s="40"/>
      <c r="AD95" s="40"/>
      <c r="AE95" s="16"/>
      <c r="AF95" s="16"/>
      <c r="AG95" s="16"/>
      <c r="AH95" s="16"/>
      <c r="AI95" s="16"/>
      <c r="AJ95" s="16"/>
    </row>
    <row r="96" spans="1:36" ht="113.25" customHeight="1">
      <c r="A96" s="288">
        <v>41</v>
      </c>
      <c r="B96" s="125" t="s">
        <v>58</v>
      </c>
      <c r="C96" s="218" t="s">
        <v>59</v>
      </c>
      <c r="D96" s="195"/>
      <c r="E96" s="147">
        <f>E97</f>
        <v>457269</v>
      </c>
      <c r="F96" s="147">
        <f t="shared" ref="F96:W96" si="55">F97</f>
        <v>457269</v>
      </c>
      <c r="G96" s="147">
        <f t="shared" si="55"/>
        <v>457269</v>
      </c>
      <c r="H96" s="147">
        <f t="shared" si="55"/>
        <v>0</v>
      </c>
      <c r="I96" s="147">
        <f t="shared" si="55"/>
        <v>0</v>
      </c>
      <c r="J96" s="147">
        <f t="shared" si="55"/>
        <v>0</v>
      </c>
      <c r="K96" s="147">
        <f t="shared" si="55"/>
        <v>0</v>
      </c>
      <c r="L96" s="147">
        <f t="shared" si="55"/>
        <v>0</v>
      </c>
      <c r="M96" s="147">
        <f t="shared" si="55"/>
        <v>0</v>
      </c>
      <c r="N96" s="147">
        <f t="shared" si="55"/>
        <v>0</v>
      </c>
      <c r="O96" s="147">
        <f t="shared" si="55"/>
        <v>0</v>
      </c>
      <c r="P96" s="147">
        <f t="shared" si="55"/>
        <v>0</v>
      </c>
      <c r="Q96" s="147">
        <f t="shared" si="55"/>
        <v>0</v>
      </c>
      <c r="R96" s="147">
        <f t="shared" si="55"/>
        <v>0</v>
      </c>
      <c r="S96" s="147">
        <f t="shared" si="55"/>
        <v>0</v>
      </c>
      <c r="T96" s="147">
        <f t="shared" si="55"/>
        <v>0</v>
      </c>
      <c r="U96" s="147">
        <f t="shared" si="55"/>
        <v>457269</v>
      </c>
      <c r="V96" s="147">
        <f t="shared" si="55"/>
        <v>0</v>
      </c>
      <c r="W96" s="153">
        <f t="shared" si="55"/>
        <v>100</v>
      </c>
      <c r="X96" s="40"/>
      <c r="Y96" s="40"/>
      <c r="Z96" s="40"/>
      <c r="AA96" s="40"/>
      <c r="AB96" s="40"/>
      <c r="AC96" s="40"/>
      <c r="AD96" s="40"/>
      <c r="AE96" s="16"/>
      <c r="AF96" s="16"/>
      <c r="AG96" s="16"/>
      <c r="AH96" s="16"/>
      <c r="AI96" s="16"/>
      <c r="AJ96" s="16"/>
    </row>
    <row r="97" spans="1:36" ht="82.5" customHeight="1">
      <c r="A97" s="285">
        <v>42</v>
      </c>
      <c r="B97" s="128" t="s">
        <v>6</v>
      </c>
      <c r="C97" s="99" t="s">
        <v>0</v>
      </c>
      <c r="D97" s="196" t="s">
        <v>86</v>
      </c>
      <c r="E97" s="153">
        <v>457269</v>
      </c>
      <c r="F97" s="153">
        <f>G97+T97</f>
        <v>457269</v>
      </c>
      <c r="G97" s="153">
        <v>457269</v>
      </c>
      <c r="H97" s="153"/>
      <c r="I97" s="153"/>
      <c r="J97" s="153"/>
      <c r="K97" s="154"/>
      <c r="L97" s="154"/>
      <c r="M97" s="154"/>
      <c r="N97" s="154"/>
      <c r="O97" s="154"/>
      <c r="P97" s="154"/>
      <c r="Q97" s="154"/>
      <c r="R97" s="154"/>
      <c r="S97" s="154"/>
      <c r="T97" s="153">
        <f>H97+I97+J97</f>
        <v>0</v>
      </c>
      <c r="U97" s="153">
        <v>457269</v>
      </c>
      <c r="V97" s="153">
        <f>E97-F97</f>
        <v>0</v>
      </c>
      <c r="W97" s="136">
        <f t="shared" si="52"/>
        <v>100</v>
      </c>
      <c r="X97" s="40"/>
      <c r="Y97" s="40"/>
      <c r="Z97" s="40"/>
      <c r="AA97" s="40"/>
      <c r="AB97" s="40"/>
      <c r="AC97" s="40"/>
      <c r="AD97" s="40"/>
      <c r="AE97" s="16"/>
      <c r="AF97" s="16"/>
      <c r="AG97" s="16"/>
      <c r="AH97" s="16"/>
      <c r="AI97" s="16"/>
      <c r="AJ97" s="16"/>
    </row>
    <row r="98" spans="1:36" ht="2.25" hidden="1" customHeight="1">
      <c r="A98" s="290"/>
      <c r="B98" s="74"/>
      <c r="C98" s="73"/>
      <c r="D98" s="91"/>
      <c r="E98" s="155">
        <f>E99+E101+E103</f>
        <v>0</v>
      </c>
      <c r="F98" s="137">
        <f t="shared" si="50"/>
        <v>0</v>
      </c>
      <c r="G98" s="155">
        <f t="shared" ref="G98:V98" si="56">G99+G101+G103</f>
        <v>0</v>
      </c>
      <c r="H98" s="155">
        <f t="shared" si="56"/>
        <v>0</v>
      </c>
      <c r="I98" s="155">
        <f t="shared" si="56"/>
        <v>0</v>
      </c>
      <c r="J98" s="155">
        <f t="shared" si="56"/>
        <v>0</v>
      </c>
      <c r="K98" s="155">
        <f t="shared" si="56"/>
        <v>0</v>
      </c>
      <c r="L98" s="155">
        <f t="shared" si="56"/>
        <v>0</v>
      </c>
      <c r="M98" s="155">
        <f t="shared" si="56"/>
        <v>0</v>
      </c>
      <c r="N98" s="155">
        <f t="shared" si="56"/>
        <v>0</v>
      </c>
      <c r="O98" s="155">
        <f t="shared" si="56"/>
        <v>0</v>
      </c>
      <c r="P98" s="155">
        <f t="shared" si="56"/>
        <v>0</v>
      </c>
      <c r="Q98" s="155">
        <f t="shared" si="56"/>
        <v>0</v>
      </c>
      <c r="R98" s="155">
        <f t="shared" si="56"/>
        <v>0</v>
      </c>
      <c r="S98" s="155">
        <f t="shared" si="56"/>
        <v>0</v>
      </c>
      <c r="T98" s="140">
        <f t="shared" si="51"/>
        <v>0</v>
      </c>
      <c r="U98" s="155">
        <f t="shared" si="56"/>
        <v>0</v>
      </c>
      <c r="V98" s="155">
        <f t="shared" si="56"/>
        <v>0</v>
      </c>
      <c r="W98" s="136" t="e">
        <f t="shared" si="52"/>
        <v>#DIV/0!</v>
      </c>
      <c r="X98" s="40"/>
      <c r="Y98" s="40"/>
      <c r="Z98" s="40"/>
      <c r="AA98" s="40"/>
      <c r="AB98" s="40"/>
      <c r="AC98" s="40"/>
      <c r="AD98" s="40"/>
      <c r="AE98" s="16"/>
      <c r="AF98" s="16"/>
      <c r="AG98" s="16"/>
      <c r="AH98" s="16"/>
      <c r="AI98" s="16"/>
      <c r="AJ98" s="16"/>
    </row>
    <row r="99" spans="1:36" ht="41.25" hidden="1" customHeight="1">
      <c r="A99" s="291"/>
      <c r="B99" s="84"/>
      <c r="C99" s="92"/>
      <c r="D99" s="75"/>
      <c r="E99" s="156">
        <f>E100</f>
        <v>0</v>
      </c>
      <c r="F99" s="166">
        <f t="shared" si="50"/>
        <v>0</v>
      </c>
      <c r="G99" s="156">
        <f t="shared" ref="G99:V99" si="57">G100</f>
        <v>0</v>
      </c>
      <c r="H99" s="156">
        <f t="shared" si="57"/>
        <v>0</v>
      </c>
      <c r="I99" s="156">
        <f t="shared" si="57"/>
        <v>0</v>
      </c>
      <c r="J99" s="156">
        <f t="shared" si="57"/>
        <v>0</v>
      </c>
      <c r="K99" s="156">
        <f t="shared" si="57"/>
        <v>0</v>
      </c>
      <c r="L99" s="156">
        <f t="shared" si="57"/>
        <v>0</v>
      </c>
      <c r="M99" s="156">
        <f t="shared" si="57"/>
        <v>0</v>
      </c>
      <c r="N99" s="156">
        <f t="shared" si="57"/>
        <v>0</v>
      </c>
      <c r="O99" s="156">
        <f t="shared" si="57"/>
        <v>0</v>
      </c>
      <c r="P99" s="156">
        <f t="shared" si="57"/>
        <v>0</v>
      </c>
      <c r="Q99" s="156">
        <f t="shared" si="57"/>
        <v>0</v>
      </c>
      <c r="R99" s="156">
        <f t="shared" si="57"/>
        <v>0</v>
      </c>
      <c r="S99" s="156">
        <f t="shared" si="57"/>
        <v>0</v>
      </c>
      <c r="T99" s="140">
        <f t="shared" si="51"/>
        <v>0</v>
      </c>
      <c r="U99" s="147">
        <f t="shared" si="57"/>
        <v>0</v>
      </c>
      <c r="V99" s="156">
        <f t="shared" si="57"/>
        <v>0</v>
      </c>
      <c r="W99" s="136" t="e">
        <f t="shared" si="52"/>
        <v>#DIV/0!</v>
      </c>
      <c r="X99" s="40"/>
      <c r="Y99" s="40"/>
      <c r="Z99" s="40"/>
      <c r="AA99" s="40"/>
      <c r="AB99" s="40"/>
      <c r="AC99" s="40"/>
      <c r="AD99" s="40"/>
      <c r="AE99" s="16"/>
      <c r="AF99" s="16"/>
      <c r="AG99" s="16"/>
      <c r="AH99" s="16"/>
      <c r="AI99" s="16"/>
      <c r="AJ99" s="16"/>
    </row>
    <row r="100" spans="1:36" ht="33.75" hidden="1" customHeight="1">
      <c r="A100" s="284"/>
      <c r="B100" s="20"/>
      <c r="C100" s="19"/>
      <c r="D100" s="85"/>
      <c r="E100" s="148"/>
      <c r="F100" s="166">
        <f t="shared" si="50"/>
        <v>0</v>
      </c>
      <c r="G100" s="149"/>
      <c r="H100" s="260"/>
      <c r="I100" s="253"/>
      <c r="J100" s="253"/>
      <c r="K100" s="253"/>
      <c r="L100" s="254"/>
      <c r="M100" s="258"/>
      <c r="N100" s="258"/>
      <c r="O100" s="258"/>
      <c r="P100" s="258"/>
      <c r="Q100" s="258"/>
      <c r="R100" s="258"/>
      <c r="S100" s="258"/>
      <c r="T100" s="140">
        <f t="shared" si="51"/>
        <v>0</v>
      </c>
      <c r="U100" s="140"/>
      <c r="V100" s="150">
        <f>E100-F100</f>
        <v>0</v>
      </c>
      <c r="W100" s="136" t="e">
        <f t="shared" si="52"/>
        <v>#DIV/0!</v>
      </c>
      <c r="X100" s="40"/>
      <c r="Y100" s="40"/>
      <c r="Z100" s="40"/>
      <c r="AA100" s="40"/>
      <c r="AB100" s="40"/>
      <c r="AC100" s="40"/>
      <c r="AD100" s="40"/>
      <c r="AE100" s="16"/>
      <c r="AF100" s="16"/>
      <c r="AG100" s="16"/>
      <c r="AH100" s="16"/>
      <c r="AI100" s="16"/>
      <c r="AJ100" s="16"/>
    </row>
    <row r="101" spans="1:36" ht="41.25" hidden="1" customHeight="1">
      <c r="A101" s="288"/>
      <c r="B101" s="76"/>
      <c r="C101" s="92"/>
      <c r="D101" s="86"/>
      <c r="E101" s="147">
        <f>E102</f>
        <v>0</v>
      </c>
      <c r="F101" s="166">
        <f t="shared" si="50"/>
        <v>0</v>
      </c>
      <c r="G101" s="147">
        <f t="shared" ref="G101:V101" si="58">G102</f>
        <v>0</v>
      </c>
      <c r="H101" s="147">
        <f t="shared" si="58"/>
        <v>0</v>
      </c>
      <c r="I101" s="147">
        <f t="shared" si="58"/>
        <v>0</v>
      </c>
      <c r="J101" s="147">
        <f t="shared" si="58"/>
        <v>0</v>
      </c>
      <c r="K101" s="147">
        <f t="shared" si="58"/>
        <v>0</v>
      </c>
      <c r="L101" s="147">
        <f t="shared" si="58"/>
        <v>0</v>
      </c>
      <c r="M101" s="147">
        <f t="shared" si="58"/>
        <v>0</v>
      </c>
      <c r="N101" s="147">
        <f t="shared" si="58"/>
        <v>0</v>
      </c>
      <c r="O101" s="147">
        <f t="shared" si="58"/>
        <v>0</v>
      </c>
      <c r="P101" s="147">
        <f t="shared" si="58"/>
        <v>0</v>
      </c>
      <c r="Q101" s="147">
        <f t="shared" si="58"/>
        <v>0</v>
      </c>
      <c r="R101" s="147">
        <f t="shared" si="58"/>
        <v>0</v>
      </c>
      <c r="S101" s="147">
        <f t="shared" si="58"/>
        <v>0</v>
      </c>
      <c r="T101" s="140">
        <f t="shared" si="51"/>
        <v>0</v>
      </c>
      <c r="U101" s="147">
        <f t="shared" si="58"/>
        <v>0</v>
      </c>
      <c r="V101" s="147">
        <f t="shared" si="58"/>
        <v>0</v>
      </c>
      <c r="W101" s="136" t="e">
        <f t="shared" si="52"/>
        <v>#DIV/0!</v>
      </c>
      <c r="X101" s="40"/>
      <c r="Y101" s="40"/>
      <c r="Z101" s="40"/>
      <c r="AA101" s="40"/>
      <c r="AB101" s="40"/>
      <c r="AC101" s="40"/>
      <c r="AD101" s="40"/>
      <c r="AE101" s="16"/>
      <c r="AF101" s="16"/>
      <c r="AG101" s="16"/>
      <c r="AH101" s="16"/>
      <c r="AI101" s="16"/>
      <c r="AJ101" s="16"/>
    </row>
    <row r="102" spans="1:36" ht="33.75" hidden="1" customHeight="1">
      <c r="A102" s="284"/>
      <c r="B102" s="20"/>
      <c r="C102" s="19"/>
      <c r="D102" s="85"/>
      <c r="E102" s="148"/>
      <c r="F102" s="166">
        <f t="shared" si="50"/>
        <v>0</v>
      </c>
      <c r="G102" s="149"/>
      <c r="H102" s="260"/>
      <c r="I102" s="253"/>
      <c r="J102" s="253"/>
      <c r="K102" s="253"/>
      <c r="L102" s="254"/>
      <c r="M102" s="258"/>
      <c r="N102" s="258"/>
      <c r="O102" s="258"/>
      <c r="P102" s="258"/>
      <c r="Q102" s="258"/>
      <c r="R102" s="258"/>
      <c r="S102" s="258"/>
      <c r="T102" s="140">
        <f t="shared" si="51"/>
        <v>0</v>
      </c>
      <c r="U102" s="140"/>
      <c r="V102" s="150">
        <f>E102-F102</f>
        <v>0</v>
      </c>
      <c r="W102" s="136" t="e">
        <f t="shared" si="52"/>
        <v>#DIV/0!</v>
      </c>
      <c r="X102" s="40"/>
      <c r="Y102" s="40"/>
      <c r="Z102" s="40"/>
      <c r="AA102" s="40"/>
      <c r="AB102" s="40"/>
      <c r="AC102" s="40"/>
      <c r="AD102" s="40"/>
      <c r="AE102" s="16"/>
      <c r="AF102" s="16"/>
      <c r="AG102" s="16"/>
      <c r="AH102" s="16"/>
      <c r="AI102" s="16"/>
      <c r="AJ102" s="16"/>
    </row>
    <row r="103" spans="1:36" ht="74.25" hidden="1" customHeight="1">
      <c r="A103" s="288"/>
      <c r="B103" s="84"/>
      <c r="C103" s="82"/>
      <c r="D103" s="90"/>
      <c r="E103" s="147">
        <f>E104+E105</f>
        <v>0</v>
      </c>
      <c r="F103" s="166">
        <f t="shared" si="50"/>
        <v>0</v>
      </c>
      <c r="G103" s="147">
        <f t="shared" ref="G103:V103" si="59">G104+G105</f>
        <v>0</v>
      </c>
      <c r="H103" s="147">
        <f t="shared" si="59"/>
        <v>0</v>
      </c>
      <c r="I103" s="147">
        <f t="shared" si="59"/>
        <v>0</v>
      </c>
      <c r="J103" s="147">
        <f t="shared" si="59"/>
        <v>0</v>
      </c>
      <c r="K103" s="147">
        <f t="shared" si="59"/>
        <v>0</v>
      </c>
      <c r="L103" s="147">
        <f t="shared" si="59"/>
        <v>0</v>
      </c>
      <c r="M103" s="147">
        <f t="shared" si="59"/>
        <v>0</v>
      </c>
      <c r="N103" s="147">
        <f t="shared" si="59"/>
        <v>0</v>
      </c>
      <c r="O103" s="147">
        <f t="shared" si="59"/>
        <v>0</v>
      </c>
      <c r="P103" s="147">
        <f t="shared" si="59"/>
        <v>0</v>
      </c>
      <c r="Q103" s="147">
        <f t="shared" si="59"/>
        <v>0</v>
      </c>
      <c r="R103" s="147">
        <f t="shared" si="59"/>
        <v>0</v>
      </c>
      <c r="S103" s="147">
        <f t="shared" si="59"/>
        <v>0</v>
      </c>
      <c r="T103" s="140">
        <f t="shared" si="51"/>
        <v>0</v>
      </c>
      <c r="U103" s="147">
        <f t="shared" si="59"/>
        <v>0</v>
      </c>
      <c r="V103" s="147">
        <f t="shared" si="59"/>
        <v>0</v>
      </c>
      <c r="W103" s="136" t="e">
        <f t="shared" si="52"/>
        <v>#DIV/0!</v>
      </c>
      <c r="X103" s="40"/>
      <c r="Y103" s="40"/>
      <c r="Z103" s="40"/>
      <c r="AA103" s="40"/>
      <c r="AB103" s="40"/>
      <c r="AC103" s="40"/>
      <c r="AD103" s="40"/>
      <c r="AE103" s="16"/>
      <c r="AF103" s="16"/>
      <c r="AG103" s="16"/>
      <c r="AH103" s="16"/>
      <c r="AI103" s="16"/>
      <c r="AJ103" s="16"/>
    </row>
    <row r="104" spans="1:36" ht="33.75" hidden="1" customHeight="1">
      <c r="A104" s="284"/>
      <c r="B104" s="20"/>
      <c r="C104" s="19"/>
      <c r="D104" s="85"/>
      <c r="E104" s="148"/>
      <c r="F104" s="137">
        <f t="shared" si="50"/>
        <v>0</v>
      </c>
      <c r="G104" s="149"/>
      <c r="H104" s="260"/>
      <c r="I104" s="253"/>
      <c r="J104" s="253"/>
      <c r="K104" s="253"/>
      <c r="L104" s="254"/>
      <c r="M104" s="258"/>
      <c r="N104" s="258"/>
      <c r="O104" s="258"/>
      <c r="P104" s="258"/>
      <c r="Q104" s="258"/>
      <c r="R104" s="258"/>
      <c r="S104" s="258"/>
      <c r="T104" s="140">
        <f t="shared" si="51"/>
        <v>0</v>
      </c>
      <c r="U104" s="140"/>
      <c r="V104" s="150">
        <f>E104-F104</f>
        <v>0</v>
      </c>
      <c r="W104" s="136" t="e">
        <f t="shared" si="52"/>
        <v>#DIV/0!</v>
      </c>
      <c r="X104" s="40"/>
      <c r="Y104" s="40"/>
      <c r="Z104" s="40"/>
      <c r="AA104" s="40"/>
      <c r="AB104" s="40"/>
      <c r="AC104" s="40"/>
      <c r="AD104" s="40"/>
      <c r="AE104" s="16"/>
      <c r="AF104" s="16"/>
      <c r="AG104" s="16"/>
      <c r="AH104" s="16"/>
      <c r="AI104" s="16"/>
      <c r="AJ104" s="16"/>
    </row>
    <row r="105" spans="1:36" ht="33.75" hidden="1" customHeight="1">
      <c r="A105" s="284"/>
      <c r="B105" s="20"/>
      <c r="C105" s="19"/>
      <c r="D105" s="85"/>
      <c r="E105" s="148"/>
      <c r="F105" s="137">
        <f t="shared" si="50"/>
        <v>0</v>
      </c>
      <c r="G105" s="149"/>
      <c r="H105" s="260"/>
      <c r="I105" s="253"/>
      <c r="J105" s="253"/>
      <c r="K105" s="253"/>
      <c r="L105" s="254"/>
      <c r="M105" s="258"/>
      <c r="N105" s="258"/>
      <c r="O105" s="258"/>
      <c r="P105" s="258"/>
      <c r="Q105" s="258"/>
      <c r="R105" s="258"/>
      <c r="S105" s="258"/>
      <c r="T105" s="140">
        <f t="shared" si="51"/>
        <v>0</v>
      </c>
      <c r="U105" s="140"/>
      <c r="V105" s="150">
        <f>E105-F105</f>
        <v>0</v>
      </c>
      <c r="W105" s="136" t="e">
        <f t="shared" si="52"/>
        <v>#DIV/0!</v>
      </c>
      <c r="X105" s="40"/>
      <c r="Y105" s="40"/>
      <c r="Z105" s="40"/>
      <c r="AA105" s="40"/>
      <c r="AB105" s="40"/>
      <c r="AC105" s="40"/>
      <c r="AD105" s="40"/>
      <c r="AE105" s="16"/>
      <c r="AF105" s="16"/>
      <c r="AG105" s="16"/>
      <c r="AH105" s="16"/>
      <c r="AI105" s="16"/>
      <c r="AJ105" s="16"/>
    </row>
    <row r="106" spans="1:36" ht="102.75" customHeight="1">
      <c r="A106" s="292">
        <v>43</v>
      </c>
      <c r="B106" s="212">
        <v>10</v>
      </c>
      <c r="C106" s="270" t="s">
        <v>60</v>
      </c>
      <c r="D106" s="165"/>
      <c r="E106" s="157">
        <f>E107+E109+E111+E113</f>
        <v>323000</v>
      </c>
      <c r="F106" s="157">
        <f t="shared" ref="F106:V106" si="60">F107+F109+F111+F113</f>
        <v>232988</v>
      </c>
      <c r="G106" s="157">
        <f t="shared" si="60"/>
        <v>232988</v>
      </c>
      <c r="H106" s="157">
        <f t="shared" si="60"/>
        <v>0</v>
      </c>
      <c r="I106" s="157">
        <f t="shared" si="60"/>
        <v>0</v>
      </c>
      <c r="J106" s="157">
        <f t="shared" si="60"/>
        <v>0</v>
      </c>
      <c r="K106" s="157">
        <f t="shared" si="60"/>
        <v>0</v>
      </c>
      <c r="L106" s="157">
        <f t="shared" si="60"/>
        <v>0</v>
      </c>
      <c r="M106" s="157">
        <f t="shared" si="60"/>
        <v>0</v>
      </c>
      <c r="N106" s="157">
        <f t="shared" si="60"/>
        <v>0</v>
      </c>
      <c r="O106" s="157">
        <f t="shared" si="60"/>
        <v>0</v>
      </c>
      <c r="P106" s="157">
        <f t="shared" si="60"/>
        <v>0</v>
      </c>
      <c r="Q106" s="157">
        <f t="shared" si="60"/>
        <v>0</v>
      </c>
      <c r="R106" s="157">
        <f t="shared" si="60"/>
        <v>0</v>
      </c>
      <c r="S106" s="157">
        <f t="shared" si="60"/>
        <v>0</v>
      </c>
      <c r="T106" s="157">
        <f t="shared" si="60"/>
        <v>0</v>
      </c>
      <c r="U106" s="157">
        <f t="shared" si="60"/>
        <v>202988</v>
      </c>
      <c r="V106" s="157">
        <f t="shared" si="60"/>
        <v>90012</v>
      </c>
      <c r="W106" s="136">
        <f t="shared" si="52"/>
        <v>62.844582043343657</v>
      </c>
      <c r="X106" s="40"/>
      <c r="Y106" s="40"/>
      <c r="Z106" s="40"/>
      <c r="AA106" s="40"/>
      <c r="AB106" s="40"/>
      <c r="AC106" s="40"/>
      <c r="AD106" s="40"/>
      <c r="AE106" s="16"/>
      <c r="AF106" s="16"/>
      <c r="AG106" s="16"/>
      <c r="AH106" s="16"/>
      <c r="AI106" s="16"/>
      <c r="AJ106" s="16"/>
    </row>
    <row r="107" spans="1:36" ht="53.25" customHeight="1">
      <c r="A107" s="288">
        <v>44</v>
      </c>
      <c r="B107" s="197">
        <v>1011080</v>
      </c>
      <c r="C107" s="315" t="s">
        <v>111</v>
      </c>
      <c r="D107" s="314"/>
      <c r="E107" s="235">
        <f>E108</f>
        <v>65000</v>
      </c>
      <c r="F107" s="235">
        <f t="shared" ref="F107:V107" si="61">F108</f>
        <v>0</v>
      </c>
      <c r="G107" s="235">
        <f t="shared" si="61"/>
        <v>0</v>
      </c>
      <c r="H107" s="235">
        <f t="shared" si="61"/>
        <v>0</v>
      </c>
      <c r="I107" s="235">
        <f t="shared" si="61"/>
        <v>0</v>
      </c>
      <c r="J107" s="235">
        <f t="shared" si="61"/>
        <v>0</v>
      </c>
      <c r="K107" s="235">
        <f t="shared" si="61"/>
        <v>0</v>
      </c>
      <c r="L107" s="235">
        <f t="shared" si="61"/>
        <v>0</v>
      </c>
      <c r="M107" s="235">
        <f t="shared" si="61"/>
        <v>0</v>
      </c>
      <c r="N107" s="235">
        <f t="shared" si="61"/>
        <v>0</v>
      </c>
      <c r="O107" s="235">
        <f t="shared" si="61"/>
        <v>0</v>
      </c>
      <c r="P107" s="235">
        <f t="shared" si="61"/>
        <v>0</v>
      </c>
      <c r="Q107" s="235">
        <f t="shared" si="61"/>
        <v>0</v>
      </c>
      <c r="R107" s="235">
        <f t="shared" si="61"/>
        <v>0</v>
      </c>
      <c r="S107" s="235">
        <f t="shared" si="61"/>
        <v>0</v>
      </c>
      <c r="T107" s="235">
        <f t="shared" si="61"/>
        <v>0</v>
      </c>
      <c r="U107" s="235">
        <f t="shared" si="61"/>
        <v>0</v>
      </c>
      <c r="V107" s="235">
        <f t="shared" si="61"/>
        <v>65000</v>
      </c>
      <c r="W107" s="136">
        <f t="shared" si="52"/>
        <v>0</v>
      </c>
      <c r="X107" s="40"/>
      <c r="Y107" s="40"/>
      <c r="Z107" s="40"/>
      <c r="AA107" s="40"/>
      <c r="AB107" s="40"/>
      <c r="AC107" s="40"/>
      <c r="AD107" s="40"/>
      <c r="AE107" s="16"/>
      <c r="AF107" s="16"/>
      <c r="AG107" s="16"/>
      <c r="AH107" s="16"/>
      <c r="AI107" s="16"/>
      <c r="AJ107" s="16"/>
    </row>
    <row r="108" spans="1:36" ht="117.75" customHeight="1">
      <c r="A108" s="287">
        <v>45</v>
      </c>
      <c r="B108" s="120">
        <v>3110</v>
      </c>
      <c r="C108" s="246" t="s">
        <v>32</v>
      </c>
      <c r="D108" s="305" t="s">
        <v>112</v>
      </c>
      <c r="E108" s="164">
        <v>65000</v>
      </c>
      <c r="F108" s="137">
        <f t="shared" si="50"/>
        <v>0</v>
      </c>
      <c r="G108" s="145">
        <v>0</v>
      </c>
      <c r="H108" s="145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0">
        <f t="shared" si="51"/>
        <v>0</v>
      </c>
      <c r="U108" s="153">
        <v>0</v>
      </c>
      <c r="V108" s="145">
        <f>E108-F108</f>
        <v>65000</v>
      </c>
      <c r="W108" s="136">
        <f t="shared" si="52"/>
        <v>0</v>
      </c>
      <c r="X108" s="40"/>
      <c r="Y108" s="40"/>
      <c r="Z108" s="40"/>
      <c r="AA108" s="40"/>
      <c r="AB108" s="40"/>
      <c r="AC108" s="40"/>
      <c r="AD108" s="40"/>
      <c r="AE108" s="16"/>
      <c r="AF108" s="16"/>
      <c r="AG108" s="16"/>
      <c r="AH108" s="16"/>
      <c r="AI108" s="16"/>
      <c r="AJ108" s="16"/>
    </row>
    <row r="109" spans="1:36" ht="59.25" customHeight="1">
      <c r="A109" s="291">
        <v>46</v>
      </c>
      <c r="B109" s="76">
        <v>1014030</v>
      </c>
      <c r="C109" s="103" t="s">
        <v>126</v>
      </c>
      <c r="D109" s="329"/>
      <c r="E109" s="235">
        <f>E110</f>
        <v>50000</v>
      </c>
      <c r="F109" s="235">
        <f t="shared" ref="F109:V109" si="62">F110</f>
        <v>24988</v>
      </c>
      <c r="G109" s="235">
        <f t="shared" si="62"/>
        <v>24988</v>
      </c>
      <c r="H109" s="235">
        <f t="shared" si="62"/>
        <v>0</v>
      </c>
      <c r="I109" s="235">
        <f t="shared" si="62"/>
        <v>0</v>
      </c>
      <c r="J109" s="235">
        <f t="shared" si="62"/>
        <v>0</v>
      </c>
      <c r="K109" s="235">
        <f t="shared" si="62"/>
        <v>0</v>
      </c>
      <c r="L109" s="235">
        <f t="shared" si="62"/>
        <v>0</v>
      </c>
      <c r="M109" s="235">
        <f t="shared" si="62"/>
        <v>0</v>
      </c>
      <c r="N109" s="235">
        <f t="shared" si="62"/>
        <v>0</v>
      </c>
      <c r="O109" s="235">
        <f t="shared" si="62"/>
        <v>0</v>
      </c>
      <c r="P109" s="235">
        <f t="shared" si="62"/>
        <v>0</v>
      </c>
      <c r="Q109" s="235">
        <f t="shared" si="62"/>
        <v>0</v>
      </c>
      <c r="R109" s="235">
        <f t="shared" si="62"/>
        <v>0</v>
      </c>
      <c r="S109" s="235">
        <f t="shared" si="62"/>
        <v>0</v>
      </c>
      <c r="T109" s="235">
        <f t="shared" si="62"/>
        <v>0</v>
      </c>
      <c r="U109" s="235">
        <f t="shared" si="62"/>
        <v>24988</v>
      </c>
      <c r="V109" s="235">
        <f t="shared" si="62"/>
        <v>25012</v>
      </c>
      <c r="W109" s="136">
        <f t="shared" si="52"/>
        <v>49.975999999999999</v>
      </c>
      <c r="X109" s="40"/>
      <c r="Y109" s="40"/>
      <c r="Z109" s="40"/>
      <c r="AA109" s="40"/>
      <c r="AB109" s="40"/>
      <c r="AC109" s="40"/>
      <c r="AD109" s="40"/>
      <c r="AE109" s="16"/>
      <c r="AF109" s="16"/>
      <c r="AG109" s="16"/>
      <c r="AH109" s="16"/>
      <c r="AI109" s="16"/>
      <c r="AJ109" s="16"/>
    </row>
    <row r="110" spans="1:36" ht="46.5" customHeight="1">
      <c r="A110" s="287">
        <v>47</v>
      </c>
      <c r="B110" s="120">
        <v>3110</v>
      </c>
      <c r="C110" s="246" t="s">
        <v>32</v>
      </c>
      <c r="D110" s="305" t="s">
        <v>127</v>
      </c>
      <c r="E110" s="164">
        <v>50000</v>
      </c>
      <c r="F110" s="137">
        <f>G110+T110</f>
        <v>24988</v>
      </c>
      <c r="G110" s="145">
        <v>24988</v>
      </c>
      <c r="H110" s="145"/>
      <c r="I110" s="145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0">
        <f>H110+I110+J110+K110+L110</f>
        <v>0</v>
      </c>
      <c r="U110" s="153">
        <v>24988</v>
      </c>
      <c r="V110" s="145">
        <f>E110-F110</f>
        <v>25012</v>
      </c>
      <c r="W110" s="136">
        <f t="shared" si="52"/>
        <v>49.975999999999999</v>
      </c>
      <c r="X110" s="40"/>
      <c r="Y110" s="40"/>
      <c r="Z110" s="40"/>
      <c r="AA110" s="40"/>
      <c r="AB110" s="40"/>
      <c r="AC110" s="40"/>
      <c r="AD110" s="40"/>
      <c r="AE110" s="16"/>
      <c r="AF110" s="16"/>
      <c r="AG110" s="16"/>
      <c r="AH110" s="16"/>
      <c r="AI110" s="16"/>
      <c r="AJ110" s="16"/>
    </row>
    <row r="111" spans="1:36" ht="57" customHeight="1">
      <c r="A111" s="288">
        <v>48</v>
      </c>
      <c r="B111" s="326">
        <v>1014081</v>
      </c>
      <c r="C111" s="82" t="s">
        <v>128</v>
      </c>
      <c r="D111" s="328"/>
      <c r="E111" s="235">
        <f>E112</f>
        <v>30000</v>
      </c>
      <c r="F111" s="235">
        <f t="shared" ref="F111:V111" si="63">F112</f>
        <v>30000</v>
      </c>
      <c r="G111" s="235">
        <f t="shared" si="63"/>
        <v>30000</v>
      </c>
      <c r="H111" s="235">
        <f t="shared" si="63"/>
        <v>0</v>
      </c>
      <c r="I111" s="235">
        <f t="shared" si="63"/>
        <v>0</v>
      </c>
      <c r="J111" s="235">
        <f t="shared" si="63"/>
        <v>0</v>
      </c>
      <c r="K111" s="235">
        <f t="shared" si="63"/>
        <v>0</v>
      </c>
      <c r="L111" s="235">
        <f t="shared" si="63"/>
        <v>0</v>
      </c>
      <c r="M111" s="235">
        <f t="shared" si="63"/>
        <v>0</v>
      </c>
      <c r="N111" s="235">
        <f t="shared" si="63"/>
        <v>0</v>
      </c>
      <c r="O111" s="235">
        <f t="shared" si="63"/>
        <v>0</v>
      </c>
      <c r="P111" s="235">
        <f t="shared" si="63"/>
        <v>0</v>
      </c>
      <c r="Q111" s="235">
        <f t="shared" si="63"/>
        <v>0</v>
      </c>
      <c r="R111" s="235">
        <f t="shared" si="63"/>
        <v>0</v>
      </c>
      <c r="S111" s="235">
        <f t="shared" si="63"/>
        <v>0</v>
      </c>
      <c r="T111" s="235">
        <f t="shared" si="63"/>
        <v>0</v>
      </c>
      <c r="U111" s="235">
        <f t="shared" si="63"/>
        <v>30000</v>
      </c>
      <c r="V111" s="235">
        <f t="shared" si="63"/>
        <v>0</v>
      </c>
      <c r="W111" s="136">
        <f t="shared" si="52"/>
        <v>100</v>
      </c>
      <c r="X111" s="40"/>
      <c r="Y111" s="40"/>
      <c r="Z111" s="40"/>
      <c r="AA111" s="40"/>
      <c r="AB111" s="40"/>
      <c r="AC111" s="40"/>
      <c r="AD111" s="40"/>
      <c r="AE111" s="16"/>
      <c r="AF111" s="16"/>
      <c r="AG111" s="16"/>
      <c r="AH111" s="16"/>
      <c r="AI111" s="16"/>
      <c r="AJ111" s="16"/>
    </row>
    <row r="112" spans="1:36" ht="48" customHeight="1">
      <c r="A112" s="287">
        <v>49</v>
      </c>
      <c r="B112" s="120">
        <v>3110</v>
      </c>
      <c r="C112" s="246" t="s">
        <v>32</v>
      </c>
      <c r="D112" s="305" t="s">
        <v>129</v>
      </c>
      <c r="E112" s="164">
        <v>30000</v>
      </c>
      <c r="F112" s="137">
        <f>G112+T112</f>
        <v>30000</v>
      </c>
      <c r="G112" s="145">
        <v>30000</v>
      </c>
      <c r="H112" s="145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0">
        <f>H112+I112+J112+J112+J112</f>
        <v>0</v>
      </c>
      <c r="U112" s="153">
        <v>30000</v>
      </c>
      <c r="V112" s="145">
        <f>E112-F112</f>
        <v>0</v>
      </c>
      <c r="W112" s="136">
        <f t="shared" si="52"/>
        <v>100</v>
      </c>
      <c r="X112" s="40"/>
      <c r="Y112" s="40"/>
      <c r="Z112" s="40"/>
      <c r="AA112" s="40"/>
      <c r="AB112" s="40"/>
      <c r="AC112" s="40"/>
      <c r="AD112" s="40"/>
      <c r="AE112" s="16"/>
      <c r="AF112" s="16"/>
      <c r="AG112" s="16"/>
      <c r="AH112" s="16"/>
      <c r="AI112" s="16"/>
      <c r="AJ112" s="16"/>
    </row>
    <row r="113" spans="1:36" ht="60" customHeight="1">
      <c r="A113" s="288">
        <v>50</v>
      </c>
      <c r="B113" s="197">
        <v>1017520</v>
      </c>
      <c r="C113" s="82" t="s">
        <v>74</v>
      </c>
      <c r="D113" s="244"/>
      <c r="E113" s="235">
        <f>E114</f>
        <v>178000</v>
      </c>
      <c r="F113" s="235">
        <f t="shared" ref="F113:V113" si="64">F114</f>
        <v>178000</v>
      </c>
      <c r="G113" s="235">
        <f t="shared" si="64"/>
        <v>178000</v>
      </c>
      <c r="H113" s="235">
        <f t="shared" si="64"/>
        <v>0</v>
      </c>
      <c r="I113" s="235">
        <f t="shared" si="64"/>
        <v>0</v>
      </c>
      <c r="J113" s="235">
        <f t="shared" si="64"/>
        <v>0</v>
      </c>
      <c r="K113" s="235">
        <f t="shared" si="64"/>
        <v>0</v>
      </c>
      <c r="L113" s="235">
        <f t="shared" si="64"/>
        <v>0</v>
      </c>
      <c r="M113" s="235">
        <f t="shared" si="64"/>
        <v>0</v>
      </c>
      <c r="N113" s="235">
        <f t="shared" si="64"/>
        <v>0</v>
      </c>
      <c r="O113" s="235">
        <f t="shared" si="64"/>
        <v>0</v>
      </c>
      <c r="P113" s="235">
        <f t="shared" si="64"/>
        <v>0</v>
      </c>
      <c r="Q113" s="235">
        <f t="shared" si="64"/>
        <v>0</v>
      </c>
      <c r="R113" s="235">
        <f t="shared" si="64"/>
        <v>0</v>
      </c>
      <c r="S113" s="235">
        <f t="shared" si="64"/>
        <v>0</v>
      </c>
      <c r="T113" s="235">
        <f t="shared" si="64"/>
        <v>0</v>
      </c>
      <c r="U113" s="235">
        <f t="shared" si="64"/>
        <v>148000</v>
      </c>
      <c r="V113" s="235">
        <f t="shared" si="64"/>
        <v>0</v>
      </c>
      <c r="W113" s="136">
        <f t="shared" si="52"/>
        <v>83.146067415730343</v>
      </c>
      <c r="X113" s="40"/>
      <c r="Y113" s="40"/>
      <c r="Z113" s="40"/>
      <c r="AA113" s="40"/>
      <c r="AB113" s="40"/>
      <c r="AC113" s="40"/>
      <c r="AD113" s="40"/>
      <c r="AE113" s="16"/>
      <c r="AF113" s="16"/>
      <c r="AG113" s="16"/>
      <c r="AH113" s="16"/>
      <c r="AI113" s="16"/>
      <c r="AJ113" s="16"/>
    </row>
    <row r="114" spans="1:36" ht="60" customHeight="1">
      <c r="A114" s="285">
        <v>51</v>
      </c>
      <c r="B114" s="120">
        <v>3110</v>
      </c>
      <c r="C114" s="246" t="s">
        <v>32</v>
      </c>
      <c r="D114" s="185" t="s">
        <v>93</v>
      </c>
      <c r="E114" s="236">
        <v>178000</v>
      </c>
      <c r="F114" s="153">
        <f>G114+T114</f>
        <v>178000</v>
      </c>
      <c r="G114" s="153">
        <v>178000</v>
      </c>
      <c r="H114" s="153"/>
      <c r="I114" s="153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3">
        <f>H114+I114+J114+K114</f>
        <v>0</v>
      </c>
      <c r="U114" s="145">
        <v>148000</v>
      </c>
      <c r="V114" s="153">
        <f>E114-F114</f>
        <v>0</v>
      </c>
      <c r="W114" s="136">
        <f t="shared" si="52"/>
        <v>83.146067415730343</v>
      </c>
      <c r="X114" s="40"/>
      <c r="Y114" s="40"/>
      <c r="Z114" s="40"/>
      <c r="AA114" s="40"/>
      <c r="AB114" s="40"/>
      <c r="AC114" s="40"/>
      <c r="AD114" s="40"/>
      <c r="AE114" s="16"/>
      <c r="AF114" s="16"/>
      <c r="AG114" s="16"/>
      <c r="AH114" s="16"/>
      <c r="AI114" s="16"/>
      <c r="AJ114" s="16"/>
    </row>
    <row r="115" spans="1:36" ht="108" customHeight="1">
      <c r="A115" s="289">
        <v>52</v>
      </c>
      <c r="B115" s="213">
        <v>11</v>
      </c>
      <c r="C115" s="167" t="s">
        <v>20</v>
      </c>
      <c r="D115" s="184"/>
      <c r="E115" s="142">
        <f>E118+E116+E120</f>
        <v>320000</v>
      </c>
      <c r="F115" s="142">
        <f t="shared" ref="F115:V115" si="65">F118+F116+F120</f>
        <v>285250</v>
      </c>
      <c r="G115" s="142">
        <f t="shared" si="65"/>
        <v>285250</v>
      </c>
      <c r="H115" s="142">
        <f t="shared" si="65"/>
        <v>0</v>
      </c>
      <c r="I115" s="142">
        <f t="shared" si="65"/>
        <v>0</v>
      </c>
      <c r="J115" s="142">
        <f t="shared" si="65"/>
        <v>0</v>
      </c>
      <c r="K115" s="142">
        <f t="shared" si="65"/>
        <v>0</v>
      </c>
      <c r="L115" s="142">
        <f t="shared" si="65"/>
        <v>0</v>
      </c>
      <c r="M115" s="142">
        <f t="shared" si="65"/>
        <v>0</v>
      </c>
      <c r="N115" s="142">
        <f t="shared" si="65"/>
        <v>0</v>
      </c>
      <c r="O115" s="142">
        <f t="shared" si="65"/>
        <v>0</v>
      </c>
      <c r="P115" s="142">
        <f t="shared" si="65"/>
        <v>0</v>
      </c>
      <c r="Q115" s="142">
        <f t="shared" si="65"/>
        <v>0</v>
      </c>
      <c r="R115" s="142">
        <f t="shared" si="65"/>
        <v>0</v>
      </c>
      <c r="S115" s="142">
        <f t="shared" si="65"/>
        <v>0</v>
      </c>
      <c r="T115" s="142">
        <f t="shared" si="65"/>
        <v>0</v>
      </c>
      <c r="U115" s="142">
        <f t="shared" si="65"/>
        <v>273922</v>
      </c>
      <c r="V115" s="142">
        <f t="shared" si="65"/>
        <v>34750</v>
      </c>
      <c r="W115" s="136">
        <f t="shared" si="52"/>
        <v>85.600624999999994</v>
      </c>
      <c r="X115" s="40"/>
      <c r="Y115" s="40"/>
      <c r="Z115" s="40"/>
      <c r="AA115" s="40"/>
      <c r="AB115" s="40"/>
      <c r="AC115" s="40"/>
      <c r="AD115" s="40"/>
      <c r="AE115" s="16"/>
      <c r="AF115" s="16"/>
      <c r="AG115" s="16"/>
      <c r="AH115" s="16"/>
      <c r="AI115" s="16"/>
      <c r="AJ115" s="16"/>
    </row>
    <row r="116" spans="1:36" ht="57.75" customHeight="1">
      <c r="A116" s="288">
        <v>53</v>
      </c>
      <c r="B116" s="197">
        <v>1115011</v>
      </c>
      <c r="C116" s="316" t="s">
        <v>113</v>
      </c>
      <c r="D116" s="314"/>
      <c r="E116" s="147">
        <f>E117</f>
        <v>43000</v>
      </c>
      <c r="F116" s="147">
        <f t="shared" ref="F116:V116" si="66">F117</f>
        <v>42000</v>
      </c>
      <c r="G116" s="147">
        <f t="shared" si="66"/>
        <v>42000</v>
      </c>
      <c r="H116" s="147">
        <f t="shared" si="66"/>
        <v>0</v>
      </c>
      <c r="I116" s="147">
        <f t="shared" si="66"/>
        <v>0</v>
      </c>
      <c r="J116" s="147">
        <f t="shared" si="66"/>
        <v>0</v>
      </c>
      <c r="K116" s="147">
        <f t="shared" si="66"/>
        <v>0</v>
      </c>
      <c r="L116" s="147">
        <f t="shared" si="66"/>
        <v>0</v>
      </c>
      <c r="M116" s="147">
        <f t="shared" si="66"/>
        <v>0</v>
      </c>
      <c r="N116" s="147">
        <f t="shared" si="66"/>
        <v>0</v>
      </c>
      <c r="O116" s="147">
        <f t="shared" si="66"/>
        <v>0</v>
      </c>
      <c r="P116" s="147">
        <f t="shared" si="66"/>
        <v>0</v>
      </c>
      <c r="Q116" s="147">
        <f t="shared" si="66"/>
        <v>0</v>
      </c>
      <c r="R116" s="147">
        <f t="shared" si="66"/>
        <v>0</v>
      </c>
      <c r="S116" s="147">
        <f t="shared" si="66"/>
        <v>0</v>
      </c>
      <c r="T116" s="147">
        <f t="shared" si="66"/>
        <v>0</v>
      </c>
      <c r="U116" s="147">
        <f t="shared" si="66"/>
        <v>42000</v>
      </c>
      <c r="V116" s="147">
        <f t="shared" si="66"/>
        <v>1000</v>
      </c>
      <c r="W116" s="136">
        <f t="shared" si="52"/>
        <v>97.674418604651166</v>
      </c>
      <c r="X116" s="40"/>
      <c r="Y116" s="40"/>
      <c r="Z116" s="40"/>
      <c r="AA116" s="40"/>
      <c r="AB116" s="40"/>
      <c r="AC116" s="40"/>
      <c r="AD116" s="40"/>
      <c r="AE116" s="16"/>
      <c r="AF116" s="16"/>
      <c r="AG116" s="16"/>
      <c r="AH116" s="16"/>
      <c r="AI116" s="16"/>
      <c r="AJ116" s="16"/>
    </row>
    <row r="117" spans="1:36" ht="108" customHeight="1">
      <c r="A117" s="285">
        <v>54</v>
      </c>
      <c r="B117" s="317">
        <v>3110</v>
      </c>
      <c r="C117" s="246" t="s">
        <v>32</v>
      </c>
      <c r="D117" s="305" t="s">
        <v>114</v>
      </c>
      <c r="E117" s="153">
        <v>43000</v>
      </c>
      <c r="F117" s="153">
        <f>G117+T117</f>
        <v>42000</v>
      </c>
      <c r="G117" s="153">
        <v>42000</v>
      </c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>
        <f>H117+I117+J117</f>
        <v>0</v>
      </c>
      <c r="U117" s="153">
        <v>42000</v>
      </c>
      <c r="V117" s="153">
        <f>E117-F117</f>
        <v>1000</v>
      </c>
      <c r="W117" s="136">
        <f t="shared" si="52"/>
        <v>97.674418604651166</v>
      </c>
      <c r="X117" s="40"/>
      <c r="Y117" s="40"/>
      <c r="Z117" s="40"/>
      <c r="AA117" s="40"/>
      <c r="AB117" s="40"/>
      <c r="AC117" s="40"/>
      <c r="AD117" s="40"/>
      <c r="AE117" s="16"/>
      <c r="AF117" s="16"/>
      <c r="AG117" s="16"/>
      <c r="AH117" s="16"/>
      <c r="AI117" s="16"/>
      <c r="AJ117" s="16"/>
    </row>
    <row r="118" spans="1:36" ht="78" customHeight="1">
      <c r="A118" s="288">
        <v>55</v>
      </c>
      <c r="B118" s="197">
        <v>1115031</v>
      </c>
      <c r="C118" s="82" t="s">
        <v>96</v>
      </c>
      <c r="D118" s="281"/>
      <c r="E118" s="147">
        <f>E119</f>
        <v>261000</v>
      </c>
      <c r="F118" s="147">
        <f t="shared" ref="F118:V118" si="67">F119</f>
        <v>231922</v>
      </c>
      <c r="G118" s="147">
        <f t="shared" si="67"/>
        <v>231922</v>
      </c>
      <c r="H118" s="147">
        <f t="shared" si="67"/>
        <v>0</v>
      </c>
      <c r="I118" s="147">
        <f t="shared" si="67"/>
        <v>0</v>
      </c>
      <c r="J118" s="147">
        <f t="shared" si="67"/>
        <v>0</v>
      </c>
      <c r="K118" s="147">
        <f t="shared" si="67"/>
        <v>0</v>
      </c>
      <c r="L118" s="147">
        <f t="shared" si="67"/>
        <v>0</v>
      </c>
      <c r="M118" s="147">
        <f t="shared" si="67"/>
        <v>0</v>
      </c>
      <c r="N118" s="147">
        <f t="shared" si="67"/>
        <v>0</v>
      </c>
      <c r="O118" s="147">
        <f t="shared" si="67"/>
        <v>0</v>
      </c>
      <c r="P118" s="147">
        <f t="shared" si="67"/>
        <v>0</v>
      </c>
      <c r="Q118" s="147">
        <f t="shared" si="67"/>
        <v>0</v>
      </c>
      <c r="R118" s="147">
        <f t="shared" si="67"/>
        <v>0</v>
      </c>
      <c r="S118" s="147">
        <f t="shared" si="67"/>
        <v>0</v>
      </c>
      <c r="T118" s="147">
        <f t="shared" si="67"/>
        <v>0</v>
      </c>
      <c r="U118" s="147">
        <f t="shared" si="67"/>
        <v>231922</v>
      </c>
      <c r="V118" s="147">
        <f t="shared" si="67"/>
        <v>29078</v>
      </c>
      <c r="W118" s="136">
        <f t="shared" si="52"/>
        <v>88.859003831417624</v>
      </c>
      <c r="X118" s="40"/>
      <c r="Y118" s="40"/>
      <c r="Z118" s="40"/>
      <c r="AA118" s="40"/>
      <c r="AB118" s="40"/>
      <c r="AC118" s="40"/>
      <c r="AD118" s="40"/>
      <c r="AE118" s="16"/>
      <c r="AF118" s="16"/>
      <c r="AG118" s="16"/>
      <c r="AH118" s="16"/>
      <c r="AI118" s="16"/>
      <c r="AJ118" s="16"/>
    </row>
    <row r="119" spans="1:36" ht="54" customHeight="1">
      <c r="A119" s="285">
        <v>56</v>
      </c>
      <c r="B119" s="120">
        <v>3110</v>
      </c>
      <c r="C119" s="273" t="s">
        <v>32</v>
      </c>
      <c r="D119" s="282" t="s">
        <v>115</v>
      </c>
      <c r="E119" s="153">
        <v>261000</v>
      </c>
      <c r="F119" s="153">
        <f>G119+T119</f>
        <v>231922</v>
      </c>
      <c r="G119" s="153">
        <v>231922</v>
      </c>
      <c r="H119" s="153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>
        <f>H119+I119+J119+K119</f>
        <v>0</v>
      </c>
      <c r="U119" s="145">
        <v>231922</v>
      </c>
      <c r="V119" s="153">
        <f>E119-F119</f>
        <v>29078</v>
      </c>
      <c r="W119" s="136">
        <f t="shared" si="52"/>
        <v>88.859003831417624</v>
      </c>
      <c r="X119" s="40"/>
      <c r="Y119" s="40"/>
      <c r="Z119" s="40"/>
      <c r="AA119" s="40"/>
      <c r="AB119" s="40"/>
      <c r="AC119" s="40"/>
      <c r="AD119" s="40"/>
      <c r="AE119" s="16"/>
      <c r="AF119" s="16"/>
      <c r="AG119" s="16"/>
      <c r="AH119" s="16"/>
      <c r="AI119" s="16"/>
      <c r="AJ119" s="16"/>
    </row>
    <row r="120" spans="1:36" ht="54" customHeight="1">
      <c r="A120" s="288">
        <v>57</v>
      </c>
      <c r="B120" s="197">
        <v>1117520</v>
      </c>
      <c r="C120" s="82" t="s">
        <v>74</v>
      </c>
      <c r="D120" s="244"/>
      <c r="E120" s="147">
        <f>E121</f>
        <v>16000</v>
      </c>
      <c r="F120" s="147">
        <f t="shared" ref="F120:T120" si="68">F121</f>
        <v>11328</v>
      </c>
      <c r="G120" s="147">
        <f t="shared" si="68"/>
        <v>11328</v>
      </c>
      <c r="H120" s="147">
        <f t="shared" si="68"/>
        <v>0</v>
      </c>
      <c r="I120" s="147">
        <f t="shared" si="68"/>
        <v>0</v>
      </c>
      <c r="J120" s="147">
        <f t="shared" si="68"/>
        <v>0</v>
      </c>
      <c r="K120" s="147">
        <f t="shared" si="68"/>
        <v>0</v>
      </c>
      <c r="L120" s="147">
        <f t="shared" si="68"/>
        <v>0</v>
      </c>
      <c r="M120" s="147">
        <f t="shared" si="68"/>
        <v>0</v>
      </c>
      <c r="N120" s="147">
        <f t="shared" si="68"/>
        <v>0</v>
      </c>
      <c r="O120" s="147">
        <f t="shared" si="68"/>
        <v>0</v>
      </c>
      <c r="P120" s="147">
        <f t="shared" si="68"/>
        <v>0</v>
      </c>
      <c r="Q120" s="147">
        <f t="shared" si="68"/>
        <v>0</v>
      </c>
      <c r="R120" s="147">
        <f t="shared" si="68"/>
        <v>0</v>
      </c>
      <c r="S120" s="147">
        <f t="shared" si="68"/>
        <v>0</v>
      </c>
      <c r="T120" s="147">
        <f t="shared" si="68"/>
        <v>0</v>
      </c>
      <c r="U120" s="147">
        <f t="shared" ref="U120:V120" si="69">U121</f>
        <v>0</v>
      </c>
      <c r="V120" s="147">
        <f t="shared" si="69"/>
        <v>4672</v>
      </c>
      <c r="W120" s="136">
        <f t="shared" si="52"/>
        <v>0</v>
      </c>
      <c r="X120" s="40"/>
      <c r="Y120" s="40"/>
      <c r="Z120" s="40"/>
      <c r="AA120" s="40"/>
      <c r="AB120" s="40"/>
      <c r="AC120" s="40"/>
      <c r="AD120" s="40"/>
      <c r="AE120" s="16"/>
      <c r="AF120" s="16"/>
      <c r="AG120" s="16"/>
      <c r="AH120" s="16"/>
      <c r="AI120" s="16"/>
      <c r="AJ120" s="16"/>
    </row>
    <row r="121" spans="1:36" ht="54" customHeight="1">
      <c r="A121" s="285">
        <v>58</v>
      </c>
      <c r="B121" s="120">
        <v>3110</v>
      </c>
      <c r="C121" s="246" t="s">
        <v>32</v>
      </c>
      <c r="D121" s="185" t="s">
        <v>93</v>
      </c>
      <c r="E121" s="153">
        <v>16000</v>
      </c>
      <c r="F121" s="153">
        <f>G121+T121</f>
        <v>11328</v>
      </c>
      <c r="G121" s="153">
        <v>11328</v>
      </c>
      <c r="H121" s="153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3">
        <f>H121+I121+J121+K121+L121</f>
        <v>0</v>
      </c>
      <c r="U121" s="145">
        <v>0</v>
      </c>
      <c r="V121" s="153">
        <f>E121-F121</f>
        <v>4672</v>
      </c>
      <c r="W121" s="136">
        <f t="shared" si="52"/>
        <v>0</v>
      </c>
      <c r="X121" s="40"/>
      <c r="Y121" s="40"/>
      <c r="Z121" s="40"/>
      <c r="AA121" s="40"/>
      <c r="AB121" s="40"/>
      <c r="AC121" s="40"/>
      <c r="AD121" s="40"/>
      <c r="AE121" s="16"/>
      <c r="AF121" s="16"/>
      <c r="AG121" s="16"/>
      <c r="AH121" s="16"/>
      <c r="AI121" s="16"/>
      <c r="AJ121" s="16"/>
    </row>
    <row r="122" spans="1:36" ht="141" customHeight="1">
      <c r="A122" s="289">
        <v>59</v>
      </c>
      <c r="B122" s="215" t="s">
        <v>13</v>
      </c>
      <c r="C122" s="245" t="s">
        <v>61</v>
      </c>
      <c r="D122" s="109"/>
      <c r="E122" s="142">
        <f>E123+E135+E138+E140+E157+E166+E182+E184</f>
        <v>33302132</v>
      </c>
      <c r="F122" s="142">
        <f t="shared" ref="F122:V122" si="70">F123+F135+F138+F140+F157+F166+F182+F184</f>
        <v>19756231.370000001</v>
      </c>
      <c r="G122" s="142">
        <f t="shared" si="70"/>
        <v>19756231.370000001</v>
      </c>
      <c r="H122" s="142">
        <f t="shared" si="70"/>
        <v>0</v>
      </c>
      <c r="I122" s="142">
        <f t="shared" si="70"/>
        <v>0</v>
      </c>
      <c r="J122" s="142">
        <f t="shared" si="70"/>
        <v>0</v>
      </c>
      <c r="K122" s="142">
        <f t="shared" si="70"/>
        <v>0</v>
      </c>
      <c r="L122" s="142">
        <f t="shared" si="70"/>
        <v>0</v>
      </c>
      <c r="M122" s="142">
        <f t="shared" si="70"/>
        <v>0</v>
      </c>
      <c r="N122" s="142">
        <f t="shared" si="70"/>
        <v>0</v>
      </c>
      <c r="O122" s="142">
        <f t="shared" si="70"/>
        <v>0</v>
      </c>
      <c r="P122" s="142">
        <f t="shared" si="70"/>
        <v>0</v>
      </c>
      <c r="Q122" s="142">
        <f t="shared" si="70"/>
        <v>0</v>
      </c>
      <c r="R122" s="142">
        <f t="shared" si="70"/>
        <v>0</v>
      </c>
      <c r="S122" s="142">
        <f t="shared" si="70"/>
        <v>0</v>
      </c>
      <c r="T122" s="142">
        <f t="shared" si="70"/>
        <v>0</v>
      </c>
      <c r="U122" s="142">
        <f t="shared" si="70"/>
        <v>15904828.9</v>
      </c>
      <c r="V122" s="142">
        <f t="shared" si="70"/>
        <v>13545900.629999999</v>
      </c>
      <c r="W122" s="136">
        <f t="shared" ref="W122" si="71">U122*100/E122</f>
        <v>47.759191213343335</v>
      </c>
      <c r="X122" s="40"/>
      <c r="Y122" s="40"/>
      <c r="Z122" s="40"/>
      <c r="AA122" s="40"/>
      <c r="AB122" s="40"/>
      <c r="AC122" s="40"/>
      <c r="AD122" s="40"/>
      <c r="AE122" s="16"/>
      <c r="AF122" s="16"/>
      <c r="AG122" s="16"/>
      <c r="AH122" s="16"/>
      <c r="AI122" s="16"/>
      <c r="AJ122" s="16"/>
    </row>
    <row r="123" spans="1:36" ht="51" customHeight="1">
      <c r="A123" s="288">
        <v>60</v>
      </c>
      <c r="B123" s="72" t="s">
        <v>116</v>
      </c>
      <c r="C123" s="82" t="s">
        <v>91</v>
      </c>
      <c r="D123" s="314"/>
      <c r="E123" s="147">
        <f>E124</f>
        <v>260400</v>
      </c>
      <c r="F123" s="156">
        <f t="shared" ref="F123:V123" si="72">F124</f>
        <v>0</v>
      </c>
      <c r="G123" s="156">
        <f t="shared" si="72"/>
        <v>0</v>
      </c>
      <c r="H123" s="156">
        <f t="shared" si="72"/>
        <v>0</v>
      </c>
      <c r="I123" s="156">
        <f t="shared" si="72"/>
        <v>0</v>
      </c>
      <c r="J123" s="156">
        <f t="shared" si="72"/>
        <v>0</v>
      </c>
      <c r="K123" s="156">
        <f t="shared" si="72"/>
        <v>0</v>
      </c>
      <c r="L123" s="156">
        <f t="shared" si="72"/>
        <v>0</v>
      </c>
      <c r="M123" s="156">
        <f t="shared" si="72"/>
        <v>0</v>
      </c>
      <c r="N123" s="156">
        <f t="shared" si="72"/>
        <v>0</v>
      </c>
      <c r="O123" s="156">
        <f t="shared" si="72"/>
        <v>0</v>
      </c>
      <c r="P123" s="156">
        <f t="shared" si="72"/>
        <v>0</v>
      </c>
      <c r="Q123" s="156">
        <f t="shared" si="72"/>
        <v>0</v>
      </c>
      <c r="R123" s="156">
        <f t="shared" si="72"/>
        <v>0</v>
      </c>
      <c r="S123" s="156">
        <f t="shared" si="72"/>
        <v>0</v>
      </c>
      <c r="T123" s="147">
        <f t="shared" si="72"/>
        <v>0</v>
      </c>
      <c r="U123" s="147">
        <f t="shared" si="72"/>
        <v>0</v>
      </c>
      <c r="V123" s="147">
        <f t="shared" si="72"/>
        <v>260400</v>
      </c>
      <c r="W123" s="136">
        <f t="shared" ref="W123:W143" si="73">U123*100/E123</f>
        <v>0</v>
      </c>
      <c r="X123" s="40"/>
      <c r="Y123" s="40"/>
      <c r="Z123" s="40"/>
      <c r="AA123" s="40"/>
      <c r="AB123" s="40"/>
      <c r="AC123" s="40"/>
      <c r="AD123" s="40"/>
      <c r="AE123" s="16"/>
      <c r="AF123" s="16"/>
      <c r="AG123" s="16"/>
      <c r="AH123" s="16"/>
      <c r="AI123" s="16"/>
      <c r="AJ123" s="16"/>
    </row>
    <row r="124" spans="1:36" ht="114.75" customHeight="1">
      <c r="A124" s="287">
        <v>61</v>
      </c>
      <c r="B124" s="20"/>
      <c r="C124" s="246" t="s">
        <v>31</v>
      </c>
      <c r="D124" s="318" t="s">
        <v>120</v>
      </c>
      <c r="E124" s="145">
        <v>260400</v>
      </c>
      <c r="F124" s="145">
        <f>G124+T124</f>
        <v>0</v>
      </c>
      <c r="G124" s="145">
        <v>0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>
        <f>H124+I124+J124+K124+L124+M124+N124+O124</f>
        <v>0</v>
      </c>
      <c r="U124" s="145">
        <v>0</v>
      </c>
      <c r="V124" s="145">
        <f>E124-F124</f>
        <v>260400</v>
      </c>
      <c r="W124" s="136">
        <f t="shared" si="73"/>
        <v>0</v>
      </c>
      <c r="X124" s="40"/>
      <c r="Y124" s="40"/>
      <c r="Z124" s="40"/>
      <c r="AA124" s="40"/>
      <c r="AB124" s="40"/>
      <c r="AC124" s="40"/>
      <c r="AD124" s="40"/>
      <c r="AE124" s="16"/>
      <c r="AF124" s="16"/>
      <c r="AG124" s="16"/>
      <c r="AH124" s="16"/>
      <c r="AI124" s="16"/>
      <c r="AJ124" s="16"/>
    </row>
    <row r="125" spans="1:36" ht="38.25" hidden="1" customHeight="1">
      <c r="A125" s="288"/>
      <c r="B125" s="72"/>
      <c r="C125" s="87"/>
      <c r="D125" s="86"/>
      <c r="E125" s="147">
        <f>E126+E127</f>
        <v>0</v>
      </c>
      <c r="F125" s="147">
        <f t="shared" ref="F125:V125" si="74">F126+F127</f>
        <v>0</v>
      </c>
      <c r="G125" s="147">
        <f t="shared" si="74"/>
        <v>0</v>
      </c>
      <c r="H125" s="147">
        <f t="shared" si="74"/>
        <v>0</v>
      </c>
      <c r="I125" s="147">
        <f t="shared" si="74"/>
        <v>0</v>
      </c>
      <c r="J125" s="147">
        <f t="shared" si="74"/>
        <v>0</v>
      </c>
      <c r="K125" s="147">
        <f t="shared" si="74"/>
        <v>0</v>
      </c>
      <c r="L125" s="147">
        <f t="shared" si="74"/>
        <v>0</v>
      </c>
      <c r="M125" s="147">
        <f t="shared" si="74"/>
        <v>0</v>
      </c>
      <c r="N125" s="147">
        <f t="shared" si="74"/>
        <v>0</v>
      </c>
      <c r="O125" s="147">
        <f t="shared" si="74"/>
        <v>0</v>
      </c>
      <c r="P125" s="147">
        <f t="shared" si="74"/>
        <v>0</v>
      </c>
      <c r="Q125" s="147">
        <f t="shared" si="74"/>
        <v>0</v>
      </c>
      <c r="R125" s="147">
        <f t="shared" si="74"/>
        <v>0</v>
      </c>
      <c r="S125" s="147">
        <f t="shared" si="74"/>
        <v>0</v>
      </c>
      <c r="T125" s="147">
        <f t="shared" si="74"/>
        <v>0</v>
      </c>
      <c r="U125" s="147">
        <f t="shared" si="74"/>
        <v>10077.41</v>
      </c>
      <c r="V125" s="147">
        <f t="shared" si="74"/>
        <v>0</v>
      </c>
      <c r="W125" s="136" t="e">
        <f t="shared" si="73"/>
        <v>#DIV/0!</v>
      </c>
      <c r="X125" s="40"/>
      <c r="Y125" s="40"/>
      <c r="Z125" s="40"/>
      <c r="AA125" s="40"/>
      <c r="AB125" s="40"/>
      <c r="AC125" s="40"/>
      <c r="AD125" s="40"/>
      <c r="AE125" s="16"/>
      <c r="AF125" s="16"/>
      <c r="AG125" s="16"/>
      <c r="AH125" s="16"/>
      <c r="AI125" s="16"/>
      <c r="AJ125" s="16"/>
    </row>
    <row r="126" spans="1:36" ht="38.25" hidden="1" customHeight="1">
      <c r="A126" s="287"/>
      <c r="B126" s="71"/>
      <c r="C126" s="19"/>
      <c r="D126" s="81"/>
      <c r="E126" s="145"/>
      <c r="F126" s="145">
        <f>G126+T126</f>
        <v>0</v>
      </c>
      <c r="G126" s="159"/>
      <c r="H126" s="158"/>
      <c r="I126" s="158"/>
      <c r="J126" s="158"/>
      <c r="K126" s="159"/>
      <c r="L126" s="159"/>
      <c r="M126" s="159"/>
      <c r="N126" s="159"/>
      <c r="O126" s="159"/>
      <c r="P126" s="159"/>
      <c r="Q126" s="159"/>
      <c r="R126" s="159"/>
      <c r="S126" s="159"/>
      <c r="T126" s="145">
        <f>H126+I126+J126+K126+L126+M126+N126+O126</f>
        <v>0</v>
      </c>
      <c r="U126" s="145">
        <v>10077.41</v>
      </c>
      <c r="V126" s="145">
        <f>E126-F126</f>
        <v>0</v>
      </c>
      <c r="W126" s="136" t="e">
        <f t="shared" si="73"/>
        <v>#DIV/0!</v>
      </c>
      <c r="X126" s="40"/>
      <c r="Y126" s="40"/>
      <c r="Z126" s="40"/>
      <c r="AA126" s="40"/>
      <c r="AB126" s="40"/>
      <c r="AC126" s="40"/>
      <c r="AD126" s="40"/>
      <c r="AE126" s="16"/>
      <c r="AF126" s="16"/>
      <c r="AG126" s="16"/>
      <c r="AH126" s="16"/>
      <c r="AI126" s="16"/>
      <c r="AJ126" s="16"/>
    </row>
    <row r="127" spans="1:36" ht="60.75" hidden="1" customHeight="1">
      <c r="A127" s="287"/>
      <c r="B127" s="71"/>
      <c r="C127" s="19"/>
      <c r="D127" s="81"/>
      <c r="E127" s="145"/>
      <c r="F127" s="145">
        <f>G127+T127</f>
        <v>0</v>
      </c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45">
        <f>H127+I127+J127+K127+L127+M127+N127+O127</f>
        <v>0</v>
      </c>
      <c r="U127" s="146"/>
      <c r="V127" s="145">
        <f>E127-F127</f>
        <v>0</v>
      </c>
      <c r="W127" s="136" t="e">
        <f t="shared" si="73"/>
        <v>#DIV/0!</v>
      </c>
      <c r="X127" s="40"/>
      <c r="Y127" s="40"/>
      <c r="Z127" s="40"/>
      <c r="AA127" s="40"/>
      <c r="AB127" s="40"/>
      <c r="AC127" s="40"/>
      <c r="AD127" s="40"/>
      <c r="AE127" s="16"/>
      <c r="AF127" s="16"/>
      <c r="AG127" s="16"/>
      <c r="AH127" s="16"/>
      <c r="AI127" s="16"/>
      <c r="AJ127" s="16"/>
    </row>
    <row r="128" spans="1:36" ht="60.75" hidden="1" customHeight="1">
      <c r="A128" s="288"/>
      <c r="B128" s="72"/>
      <c r="C128" s="82"/>
      <c r="D128" s="86"/>
      <c r="E128" s="147">
        <f>E129+E130</f>
        <v>0</v>
      </c>
      <c r="F128" s="147">
        <f t="shared" ref="F128:V128" si="75">F129+F130</f>
        <v>0</v>
      </c>
      <c r="G128" s="147">
        <f t="shared" si="75"/>
        <v>0</v>
      </c>
      <c r="H128" s="147">
        <f t="shared" si="75"/>
        <v>0</v>
      </c>
      <c r="I128" s="147">
        <f t="shared" si="75"/>
        <v>0</v>
      </c>
      <c r="J128" s="147">
        <f t="shared" si="75"/>
        <v>0</v>
      </c>
      <c r="K128" s="147">
        <f t="shared" si="75"/>
        <v>0</v>
      </c>
      <c r="L128" s="147">
        <f t="shared" si="75"/>
        <v>0</v>
      </c>
      <c r="M128" s="147">
        <f t="shared" si="75"/>
        <v>0</v>
      </c>
      <c r="N128" s="147">
        <f t="shared" si="75"/>
        <v>0</v>
      </c>
      <c r="O128" s="147">
        <f t="shared" si="75"/>
        <v>0</v>
      </c>
      <c r="P128" s="147">
        <f t="shared" si="75"/>
        <v>0</v>
      </c>
      <c r="Q128" s="147">
        <f t="shared" si="75"/>
        <v>0</v>
      </c>
      <c r="R128" s="147">
        <f t="shared" si="75"/>
        <v>0</v>
      </c>
      <c r="S128" s="147">
        <f t="shared" si="75"/>
        <v>0</v>
      </c>
      <c r="T128" s="147">
        <f t="shared" si="75"/>
        <v>0</v>
      </c>
      <c r="U128" s="147">
        <f t="shared" si="75"/>
        <v>0</v>
      </c>
      <c r="V128" s="147">
        <f t="shared" si="75"/>
        <v>0</v>
      </c>
      <c r="W128" s="136" t="e">
        <f t="shared" si="73"/>
        <v>#DIV/0!</v>
      </c>
      <c r="X128" s="40"/>
      <c r="Y128" s="40"/>
      <c r="Z128" s="40"/>
      <c r="AA128" s="40"/>
      <c r="AB128" s="40"/>
      <c r="AC128" s="40"/>
      <c r="AD128" s="40"/>
      <c r="AE128" s="16"/>
      <c r="AF128" s="16"/>
      <c r="AG128" s="16"/>
      <c r="AH128" s="16"/>
      <c r="AI128" s="16"/>
      <c r="AJ128" s="16"/>
    </row>
    <row r="129" spans="1:36" ht="60.75" hidden="1" customHeight="1">
      <c r="A129" s="287"/>
      <c r="B129" s="71"/>
      <c r="C129" s="19"/>
      <c r="D129" s="81"/>
      <c r="E129" s="145"/>
      <c r="F129" s="145">
        <f>G129+T129</f>
        <v>0</v>
      </c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45">
        <f>H129+I129+J129+K129+L129+M129+N129+O129+P129</f>
        <v>0</v>
      </c>
      <c r="U129" s="146"/>
      <c r="V129" s="145">
        <f>E129-F129</f>
        <v>0</v>
      </c>
      <c r="W129" s="136" t="e">
        <f t="shared" si="73"/>
        <v>#DIV/0!</v>
      </c>
      <c r="X129" s="40"/>
      <c r="Y129" s="40"/>
      <c r="Z129" s="40"/>
      <c r="AA129" s="40"/>
      <c r="AB129" s="40"/>
      <c r="AC129" s="40"/>
      <c r="AD129" s="40"/>
      <c r="AE129" s="16"/>
      <c r="AF129" s="16"/>
      <c r="AG129" s="16"/>
      <c r="AH129" s="16"/>
      <c r="AI129" s="16"/>
      <c r="AJ129" s="16"/>
    </row>
    <row r="130" spans="1:36" ht="60.75" hidden="1" customHeight="1">
      <c r="A130" s="287"/>
      <c r="B130" s="71"/>
      <c r="C130" s="19"/>
      <c r="D130" s="81"/>
      <c r="E130" s="145"/>
      <c r="F130" s="145">
        <f>G130+T130</f>
        <v>0</v>
      </c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45">
        <f>H130+I130+J130+K130+L130+M130+N130+O130+P130</f>
        <v>0</v>
      </c>
      <c r="U130" s="146"/>
      <c r="V130" s="145">
        <f>E130-F130</f>
        <v>0</v>
      </c>
      <c r="W130" s="136" t="e">
        <f t="shared" si="73"/>
        <v>#DIV/0!</v>
      </c>
      <c r="X130" s="40"/>
      <c r="Y130" s="40"/>
      <c r="Z130" s="40"/>
      <c r="AA130" s="40"/>
      <c r="AB130" s="40"/>
      <c r="AC130" s="40"/>
      <c r="AD130" s="40"/>
      <c r="AE130" s="16"/>
      <c r="AF130" s="16"/>
      <c r="AG130" s="16"/>
      <c r="AH130" s="16"/>
      <c r="AI130" s="16"/>
      <c r="AJ130" s="16"/>
    </row>
    <row r="131" spans="1:36" ht="42" hidden="1" customHeight="1">
      <c r="A131" s="288"/>
      <c r="B131" s="62"/>
      <c r="C131" s="63"/>
      <c r="D131" s="75"/>
      <c r="E131" s="147">
        <f>E132</f>
        <v>0</v>
      </c>
      <c r="F131" s="147">
        <f t="shared" ref="F131:V131" si="76">F132</f>
        <v>0</v>
      </c>
      <c r="G131" s="156">
        <f t="shared" si="76"/>
        <v>0</v>
      </c>
      <c r="H131" s="156">
        <f t="shared" si="76"/>
        <v>0</v>
      </c>
      <c r="I131" s="156">
        <f t="shared" si="76"/>
        <v>0</v>
      </c>
      <c r="J131" s="156">
        <f t="shared" si="76"/>
        <v>0</v>
      </c>
      <c r="K131" s="156">
        <f t="shared" si="76"/>
        <v>0</v>
      </c>
      <c r="L131" s="156">
        <f t="shared" si="76"/>
        <v>0</v>
      </c>
      <c r="M131" s="156">
        <f t="shared" si="76"/>
        <v>0</v>
      </c>
      <c r="N131" s="156">
        <f t="shared" si="76"/>
        <v>0</v>
      </c>
      <c r="O131" s="156">
        <f t="shared" si="76"/>
        <v>0</v>
      </c>
      <c r="P131" s="156">
        <f t="shared" si="76"/>
        <v>0</v>
      </c>
      <c r="Q131" s="156">
        <f t="shared" si="76"/>
        <v>0</v>
      </c>
      <c r="R131" s="156">
        <f t="shared" si="76"/>
        <v>0</v>
      </c>
      <c r="S131" s="156">
        <f t="shared" si="76"/>
        <v>0</v>
      </c>
      <c r="T131" s="147">
        <f t="shared" si="76"/>
        <v>0</v>
      </c>
      <c r="U131" s="147">
        <f t="shared" si="76"/>
        <v>0</v>
      </c>
      <c r="V131" s="156">
        <f t="shared" si="76"/>
        <v>0</v>
      </c>
      <c r="W131" s="136" t="e">
        <f t="shared" si="73"/>
        <v>#DIV/0!</v>
      </c>
      <c r="X131" s="40"/>
      <c r="Y131" s="40"/>
      <c r="Z131" s="40"/>
      <c r="AA131" s="40"/>
      <c r="AB131" s="40"/>
      <c r="AC131" s="40"/>
      <c r="AD131" s="40"/>
      <c r="AE131" s="16"/>
      <c r="AF131" s="16"/>
      <c r="AG131" s="16"/>
      <c r="AH131" s="16"/>
      <c r="AI131" s="16"/>
      <c r="AJ131" s="16"/>
    </row>
    <row r="132" spans="1:36" ht="36.75" hidden="1" customHeight="1">
      <c r="A132" s="284"/>
      <c r="B132" s="20"/>
      <c r="C132" s="19"/>
      <c r="D132" s="88"/>
      <c r="E132" s="148"/>
      <c r="F132" s="137">
        <f>G132+T132</f>
        <v>0</v>
      </c>
      <c r="G132" s="149"/>
      <c r="H132" s="253"/>
      <c r="I132" s="257"/>
      <c r="J132" s="257"/>
      <c r="K132" s="257"/>
      <c r="L132" s="258"/>
      <c r="M132" s="255"/>
      <c r="N132" s="258"/>
      <c r="O132" s="258"/>
      <c r="P132" s="258"/>
      <c r="Q132" s="258"/>
      <c r="R132" s="258"/>
      <c r="S132" s="258"/>
      <c r="T132" s="140">
        <f>H132+I132+J132+K132+L132+M132+N132+O132+P132+Q132</f>
        <v>0</v>
      </c>
      <c r="U132" s="140"/>
      <c r="V132" s="150">
        <f>E132-F132</f>
        <v>0</v>
      </c>
      <c r="W132" s="136" t="e">
        <f t="shared" si="73"/>
        <v>#DIV/0!</v>
      </c>
      <c r="X132" s="40"/>
      <c r="Y132" s="40"/>
      <c r="Z132" s="40"/>
      <c r="AA132" s="40"/>
      <c r="AB132" s="40"/>
      <c r="AC132" s="40"/>
      <c r="AD132" s="40"/>
      <c r="AE132" s="16"/>
      <c r="AF132" s="16"/>
      <c r="AG132" s="16"/>
      <c r="AH132" s="16"/>
      <c r="AI132" s="16"/>
      <c r="AJ132" s="16"/>
    </row>
    <row r="133" spans="1:36" ht="48.75" hidden="1" customHeight="1">
      <c r="A133" s="291"/>
      <c r="B133" s="84"/>
      <c r="C133" s="82"/>
      <c r="D133" s="75"/>
      <c r="E133" s="147">
        <f>E134</f>
        <v>0</v>
      </c>
      <c r="F133" s="147">
        <f t="shared" ref="F133:V133" si="77">F134</f>
        <v>0</v>
      </c>
      <c r="G133" s="147">
        <f t="shared" si="77"/>
        <v>0</v>
      </c>
      <c r="H133" s="147">
        <f t="shared" si="77"/>
        <v>0</v>
      </c>
      <c r="I133" s="147">
        <f t="shared" si="77"/>
        <v>0</v>
      </c>
      <c r="J133" s="147">
        <f t="shared" si="77"/>
        <v>0</v>
      </c>
      <c r="K133" s="147">
        <f t="shared" si="77"/>
        <v>0</v>
      </c>
      <c r="L133" s="147">
        <f t="shared" si="77"/>
        <v>0</v>
      </c>
      <c r="M133" s="147">
        <f t="shared" si="77"/>
        <v>0</v>
      </c>
      <c r="N133" s="147">
        <f t="shared" si="77"/>
        <v>0</v>
      </c>
      <c r="O133" s="147">
        <f t="shared" si="77"/>
        <v>0</v>
      </c>
      <c r="P133" s="147">
        <f t="shared" si="77"/>
        <v>0</v>
      </c>
      <c r="Q133" s="147">
        <f t="shared" si="77"/>
        <v>0</v>
      </c>
      <c r="R133" s="147">
        <f t="shared" si="77"/>
        <v>0</v>
      </c>
      <c r="S133" s="147">
        <f t="shared" si="77"/>
        <v>0</v>
      </c>
      <c r="T133" s="147">
        <f t="shared" si="77"/>
        <v>0</v>
      </c>
      <c r="U133" s="147">
        <f t="shared" si="77"/>
        <v>0</v>
      </c>
      <c r="V133" s="147">
        <f t="shared" si="77"/>
        <v>0</v>
      </c>
      <c r="W133" s="136" t="e">
        <f t="shared" si="73"/>
        <v>#DIV/0!</v>
      </c>
      <c r="X133" s="40"/>
      <c r="Y133" s="40"/>
      <c r="Z133" s="40"/>
      <c r="AA133" s="40"/>
      <c r="AB133" s="40"/>
      <c r="AC133" s="40"/>
      <c r="AD133" s="40"/>
      <c r="AE133" s="16"/>
      <c r="AF133" s="16"/>
      <c r="AG133" s="16"/>
      <c r="AH133" s="16"/>
      <c r="AI133" s="16"/>
      <c r="AJ133" s="16"/>
    </row>
    <row r="134" spans="1:36" ht="58.5" hidden="1" customHeight="1">
      <c r="A134" s="284"/>
      <c r="B134" s="20"/>
      <c r="C134" s="19"/>
      <c r="D134" s="85"/>
      <c r="E134" s="148"/>
      <c r="F134" s="137">
        <f>G134+T134</f>
        <v>0</v>
      </c>
      <c r="G134" s="149"/>
      <c r="H134" s="253"/>
      <c r="I134" s="257"/>
      <c r="J134" s="257"/>
      <c r="K134" s="257"/>
      <c r="L134" s="258"/>
      <c r="M134" s="255"/>
      <c r="N134" s="258"/>
      <c r="O134" s="258"/>
      <c r="P134" s="258"/>
      <c r="Q134" s="258"/>
      <c r="R134" s="258"/>
      <c r="S134" s="258"/>
      <c r="T134" s="140">
        <f>H134+I134+J134+K134+L134+M134+N134+O134+P134+Q134</f>
        <v>0</v>
      </c>
      <c r="U134" s="140"/>
      <c r="V134" s="150">
        <f>E134-F134</f>
        <v>0</v>
      </c>
      <c r="W134" s="136" t="e">
        <f t="shared" si="73"/>
        <v>#DIV/0!</v>
      </c>
      <c r="X134" s="40"/>
      <c r="Y134" s="40"/>
      <c r="Z134" s="40"/>
      <c r="AA134" s="40"/>
      <c r="AB134" s="40"/>
      <c r="AC134" s="40"/>
      <c r="AD134" s="40"/>
      <c r="AE134" s="16"/>
      <c r="AF134" s="16"/>
      <c r="AG134" s="16"/>
      <c r="AH134" s="16"/>
      <c r="AI134" s="16"/>
      <c r="AJ134" s="16"/>
    </row>
    <row r="135" spans="1:36" ht="63" customHeight="1">
      <c r="A135" s="288">
        <v>62</v>
      </c>
      <c r="B135" s="84">
        <v>1216011</v>
      </c>
      <c r="C135" s="272" t="s">
        <v>87</v>
      </c>
      <c r="D135" s="211"/>
      <c r="E135" s="147">
        <f>E136+E137</f>
        <v>700000</v>
      </c>
      <c r="F135" s="147">
        <f t="shared" ref="F135:V135" si="78">F136+F137</f>
        <v>685663.9</v>
      </c>
      <c r="G135" s="147">
        <f t="shared" si="78"/>
        <v>685663.9</v>
      </c>
      <c r="H135" s="147">
        <f t="shared" si="78"/>
        <v>0</v>
      </c>
      <c r="I135" s="147">
        <f t="shared" si="78"/>
        <v>0</v>
      </c>
      <c r="J135" s="147">
        <f t="shared" si="78"/>
        <v>0</v>
      </c>
      <c r="K135" s="147">
        <f t="shared" si="78"/>
        <v>0</v>
      </c>
      <c r="L135" s="147">
        <f t="shared" si="78"/>
        <v>0</v>
      </c>
      <c r="M135" s="147">
        <f t="shared" si="78"/>
        <v>0</v>
      </c>
      <c r="N135" s="147">
        <f t="shared" si="78"/>
        <v>0</v>
      </c>
      <c r="O135" s="147">
        <f t="shared" si="78"/>
        <v>0</v>
      </c>
      <c r="P135" s="147">
        <f t="shared" si="78"/>
        <v>0</v>
      </c>
      <c r="Q135" s="147">
        <f t="shared" si="78"/>
        <v>0</v>
      </c>
      <c r="R135" s="147">
        <f t="shared" si="78"/>
        <v>0</v>
      </c>
      <c r="S135" s="147">
        <f t="shared" si="78"/>
        <v>0</v>
      </c>
      <c r="T135" s="147">
        <f t="shared" si="78"/>
        <v>0</v>
      </c>
      <c r="U135" s="147">
        <f t="shared" si="78"/>
        <v>685663.9</v>
      </c>
      <c r="V135" s="147">
        <f t="shared" si="78"/>
        <v>14336.099999999977</v>
      </c>
      <c r="W135" s="136">
        <f t="shared" si="73"/>
        <v>97.951985714285712</v>
      </c>
      <c r="X135" s="40"/>
      <c r="Y135" s="40"/>
      <c r="Z135" s="40"/>
      <c r="AA135" s="40"/>
      <c r="AB135" s="40"/>
      <c r="AC135" s="40"/>
      <c r="AD135" s="40"/>
      <c r="AE135" s="16"/>
      <c r="AF135" s="16"/>
      <c r="AG135" s="16"/>
      <c r="AH135" s="16"/>
      <c r="AI135" s="16"/>
      <c r="AJ135" s="16"/>
    </row>
    <row r="136" spans="1:36" ht="86.25" customHeight="1">
      <c r="A136" s="285">
        <v>63</v>
      </c>
      <c r="B136" s="123">
        <v>3131</v>
      </c>
      <c r="C136" s="246" t="s">
        <v>88</v>
      </c>
      <c r="D136" s="100" t="s">
        <v>85</v>
      </c>
      <c r="E136" s="153">
        <v>700000</v>
      </c>
      <c r="F136" s="153">
        <f>G136+T136</f>
        <v>685663.9</v>
      </c>
      <c r="G136" s="153">
        <v>685663.9</v>
      </c>
      <c r="H136" s="153"/>
      <c r="I136" s="153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3">
        <f>H136+I136+J136</f>
        <v>0</v>
      </c>
      <c r="U136" s="145">
        <v>685663.9</v>
      </c>
      <c r="V136" s="153">
        <f>E136-F136</f>
        <v>14336.099999999977</v>
      </c>
      <c r="W136" s="136">
        <f t="shared" si="73"/>
        <v>97.951985714285712</v>
      </c>
      <c r="X136" s="40"/>
      <c r="Y136" s="40"/>
      <c r="Z136" s="40"/>
      <c r="AA136" s="40"/>
      <c r="AB136" s="40"/>
      <c r="AC136" s="40"/>
      <c r="AD136" s="40"/>
      <c r="AE136" s="16"/>
      <c r="AF136" s="16"/>
      <c r="AG136" s="16"/>
      <c r="AH136" s="16"/>
      <c r="AI136" s="16"/>
      <c r="AJ136" s="16"/>
    </row>
    <row r="137" spans="1:36" ht="58.5" hidden="1" customHeight="1">
      <c r="A137" s="285"/>
      <c r="B137" s="123"/>
      <c r="C137" s="216"/>
      <c r="D137" s="124"/>
      <c r="E137" s="153"/>
      <c r="F137" s="153">
        <f>G137+T137</f>
        <v>0</v>
      </c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3">
        <f>H137+I137+J137</f>
        <v>0</v>
      </c>
      <c r="U137" s="154"/>
      <c r="V137" s="153">
        <f>E137-F137</f>
        <v>0</v>
      </c>
      <c r="W137" s="136" t="e">
        <f t="shared" si="73"/>
        <v>#DIV/0!</v>
      </c>
      <c r="X137" s="40"/>
      <c r="Y137" s="40"/>
      <c r="Z137" s="40"/>
      <c r="AA137" s="40"/>
      <c r="AB137" s="40"/>
      <c r="AC137" s="40"/>
      <c r="AD137" s="40"/>
      <c r="AE137" s="16"/>
      <c r="AF137" s="16"/>
      <c r="AG137" s="16"/>
      <c r="AH137" s="16"/>
      <c r="AI137" s="16"/>
      <c r="AJ137" s="16"/>
    </row>
    <row r="138" spans="1:36" ht="58.5" customHeight="1">
      <c r="A138" s="288">
        <v>64</v>
      </c>
      <c r="B138" s="84">
        <v>1216030</v>
      </c>
      <c r="C138" s="306"/>
      <c r="D138" s="307"/>
      <c r="E138" s="147">
        <f>E139</f>
        <v>270332</v>
      </c>
      <c r="F138" s="147">
        <f t="shared" ref="F138:V138" si="79">F139</f>
        <v>270332</v>
      </c>
      <c r="G138" s="147">
        <f t="shared" si="79"/>
        <v>270332</v>
      </c>
      <c r="H138" s="147">
        <f t="shared" si="79"/>
        <v>0</v>
      </c>
      <c r="I138" s="147">
        <f t="shared" si="79"/>
        <v>0</v>
      </c>
      <c r="J138" s="147">
        <f t="shared" si="79"/>
        <v>0</v>
      </c>
      <c r="K138" s="147">
        <f t="shared" si="79"/>
        <v>0</v>
      </c>
      <c r="L138" s="147">
        <f t="shared" si="79"/>
        <v>0</v>
      </c>
      <c r="M138" s="147">
        <f t="shared" si="79"/>
        <v>0</v>
      </c>
      <c r="N138" s="147">
        <f t="shared" si="79"/>
        <v>0</v>
      </c>
      <c r="O138" s="147">
        <f t="shared" si="79"/>
        <v>0</v>
      </c>
      <c r="P138" s="147">
        <f t="shared" si="79"/>
        <v>0</v>
      </c>
      <c r="Q138" s="147">
        <f t="shared" si="79"/>
        <v>0</v>
      </c>
      <c r="R138" s="147">
        <f t="shared" si="79"/>
        <v>0</v>
      </c>
      <c r="S138" s="147">
        <f t="shared" si="79"/>
        <v>0</v>
      </c>
      <c r="T138" s="147">
        <f t="shared" si="79"/>
        <v>0</v>
      </c>
      <c r="U138" s="147">
        <f t="shared" si="79"/>
        <v>270332</v>
      </c>
      <c r="V138" s="147">
        <f t="shared" si="79"/>
        <v>0</v>
      </c>
      <c r="W138" s="136">
        <f t="shared" si="73"/>
        <v>100</v>
      </c>
      <c r="X138" s="40"/>
      <c r="Y138" s="40"/>
      <c r="Z138" s="40"/>
      <c r="AA138" s="40"/>
      <c r="AB138" s="40"/>
      <c r="AC138" s="40"/>
      <c r="AD138" s="40"/>
      <c r="AE138" s="16"/>
      <c r="AF138" s="16"/>
      <c r="AG138" s="16"/>
      <c r="AH138" s="16"/>
      <c r="AI138" s="16"/>
      <c r="AJ138" s="16"/>
    </row>
    <row r="139" spans="1:36" ht="58.5" customHeight="1">
      <c r="A139" s="285">
        <v>65</v>
      </c>
      <c r="B139" s="42" t="s">
        <v>12</v>
      </c>
      <c r="C139" s="246" t="s">
        <v>31</v>
      </c>
      <c r="D139" s="124" t="s">
        <v>118</v>
      </c>
      <c r="E139" s="153">
        <v>270332</v>
      </c>
      <c r="F139" s="153">
        <f>G139+T139</f>
        <v>270332</v>
      </c>
      <c r="G139" s="153">
        <v>270332</v>
      </c>
      <c r="H139" s="153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3">
        <f>H139+I139+J139+K139+L139+M139</f>
        <v>0</v>
      </c>
      <c r="U139" s="145">
        <v>270332</v>
      </c>
      <c r="V139" s="153">
        <f>E139-F139</f>
        <v>0</v>
      </c>
      <c r="W139" s="136">
        <f t="shared" si="73"/>
        <v>100</v>
      </c>
      <c r="X139" s="40"/>
      <c r="Y139" s="40"/>
      <c r="Z139" s="40"/>
      <c r="AA139" s="40"/>
      <c r="AB139" s="40"/>
      <c r="AC139" s="40"/>
      <c r="AD139" s="40"/>
      <c r="AE139" s="16"/>
      <c r="AF139" s="16"/>
      <c r="AG139" s="16"/>
      <c r="AH139" s="16"/>
      <c r="AI139" s="16"/>
      <c r="AJ139" s="16"/>
    </row>
    <row r="140" spans="1:36" ht="85.5" customHeight="1">
      <c r="A140" s="288">
        <v>66</v>
      </c>
      <c r="B140" s="76">
        <v>1217330</v>
      </c>
      <c r="C140" s="96" t="s">
        <v>97</v>
      </c>
      <c r="D140" s="211"/>
      <c r="E140" s="147">
        <f>E141+E142+E143</f>
        <v>1557000</v>
      </c>
      <c r="F140" s="147">
        <f>F141+F142+F143</f>
        <v>401586.09</v>
      </c>
      <c r="G140" s="147">
        <f t="shared" ref="G140:V140" si="80">G141+G142+G143</f>
        <v>401586.09</v>
      </c>
      <c r="H140" s="147">
        <f t="shared" si="80"/>
        <v>0</v>
      </c>
      <c r="I140" s="147">
        <f t="shared" si="80"/>
        <v>0</v>
      </c>
      <c r="J140" s="147">
        <f t="shared" si="80"/>
        <v>0</v>
      </c>
      <c r="K140" s="147">
        <f t="shared" si="80"/>
        <v>0</v>
      </c>
      <c r="L140" s="147">
        <f t="shared" si="80"/>
        <v>0</v>
      </c>
      <c r="M140" s="147">
        <f t="shared" si="80"/>
        <v>0</v>
      </c>
      <c r="N140" s="147">
        <f t="shared" si="80"/>
        <v>0</v>
      </c>
      <c r="O140" s="147">
        <f t="shared" si="80"/>
        <v>0</v>
      </c>
      <c r="P140" s="147">
        <f t="shared" si="80"/>
        <v>0</v>
      </c>
      <c r="Q140" s="147">
        <f t="shared" si="80"/>
        <v>0</v>
      </c>
      <c r="R140" s="147">
        <f t="shared" si="80"/>
        <v>0</v>
      </c>
      <c r="S140" s="147">
        <f t="shared" si="80"/>
        <v>0</v>
      </c>
      <c r="T140" s="147">
        <f t="shared" si="80"/>
        <v>0</v>
      </c>
      <c r="U140" s="147">
        <f t="shared" si="80"/>
        <v>148833</v>
      </c>
      <c r="V140" s="147">
        <f t="shared" si="80"/>
        <v>1155413.9099999999</v>
      </c>
      <c r="W140" s="136">
        <f t="shared" si="73"/>
        <v>9.5589595375722549</v>
      </c>
      <c r="X140" s="40"/>
      <c r="Y140" s="40"/>
      <c r="Z140" s="40"/>
      <c r="AA140" s="40"/>
      <c r="AB140" s="40"/>
      <c r="AC140" s="40"/>
      <c r="AD140" s="40"/>
      <c r="AE140" s="16"/>
      <c r="AF140" s="16"/>
      <c r="AG140" s="16"/>
      <c r="AH140" s="16"/>
      <c r="AI140" s="16"/>
      <c r="AJ140" s="16"/>
    </row>
    <row r="141" spans="1:36" ht="63" customHeight="1">
      <c r="A141" s="284">
        <v>67</v>
      </c>
      <c r="B141" s="20">
        <v>3122</v>
      </c>
      <c r="C141" s="47" t="s">
        <v>35</v>
      </c>
      <c r="D141" s="185" t="s">
        <v>98</v>
      </c>
      <c r="E141" s="148">
        <v>14000</v>
      </c>
      <c r="F141" s="137">
        <f t="shared" ref="F141:F143" si="81">G141+T141</f>
        <v>0</v>
      </c>
      <c r="G141" s="149"/>
      <c r="H141" s="253"/>
      <c r="I141" s="257"/>
      <c r="J141" s="257"/>
      <c r="K141" s="257"/>
      <c r="L141" s="258"/>
      <c r="M141" s="255"/>
      <c r="N141" s="258"/>
      <c r="O141" s="258"/>
      <c r="P141" s="258"/>
      <c r="Q141" s="258"/>
      <c r="R141" s="258"/>
      <c r="S141" s="258"/>
      <c r="T141" s="140">
        <f t="shared" ref="T141:T143" si="82">H141+I141+J141+K141+L141+M141+N141+O141</f>
        <v>0</v>
      </c>
      <c r="U141" s="140">
        <v>0</v>
      </c>
      <c r="V141" s="136">
        <f t="shared" ref="V141:V143" si="83">E141-F141</f>
        <v>14000</v>
      </c>
      <c r="W141" s="136">
        <f t="shared" si="73"/>
        <v>0</v>
      </c>
      <c r="X141" s="40"/>
      <c r="Y141" s="40"/>
      <c r="Z141" s="40"/>
      <c r="AA141" s="40"/>
      <c r="AB141" s="40"/>
      <c r="AC141" s="40"/>
      <c r="AD141" s="40"/>
      <c r="AE141" s="16"/>
      <c r="AF141" s="16"/>
      <c r="AG141" s="16"/>
      <c r="AH141" s="16"/>
      <c r="AI141" s="16"/>
      <c r="AJ141" s="16"/>
    </row>
    <row r="142" spans="1:36" ht="105" customHeight="1">
      <c r="A142" s="284">
        <v>68</v>
      </c>
      <c r="B142" s="20">
        <v>3122</v>
      </c>
      <c r="C142" s="47" t="s">
        <v>35</v>
      </c>
      <c r="D142" s="185" t="s">
        <v>119</v>
      </c>
      <c r="E142" s="148">
        <v>320000</v>
      </c>
      <c r="F142" s="137">
        <f t="shared" si="81"/>
        <v>61500</v>
      </c>
      <c r="G142" s="137">
        <v>61500</v>
      </c>
      <c r="H142" s="140"/>
      <c r="I142" s="257"/>
      <c r="J142" s="257"/>
      <c r="K142" s="257"/>
      <c r="L142" s="258"/>
      <c r="M142" s="255"/>
      <c r="N142" s="258"/>
      <c r="O142" s="258"/>
      <c r="P142" s="258"/>
      <c r="Q142" s="258"/>
      <c r="R142" s="258"/>
      <c r="S142" s="258"/>
      <c r="T142" s="140">
        <f t="shared" si="82"/>
        <v>0</v>
      </c>
      <c r="U142" s="140">
        <v>61500</v>
      </c>
      <c r="V142" s="136">
        <f t="shared" si="83"/>
        <v>258500</v>
      </c>
      <c r="W142" s="136">
        <f t="shared" si="73"/>
        <v>19.21875</v>
      </c>
      <c r="X142" s="40"/>
      <c r="Y142" s="40"/>
      <c r="Z142" s="40"/>
      <c r="AA142" s="40"/>
      <c r="AB142" s="40"/>
      <c r="AC142" s="40"/>
      <c r="AD142" s="40"/>
      <c r="AE142" s="16"/>
      <c r="AF142" s="16"/>
      <c r="AG142" s="16"/>
      <c r="AH142" s="16"/>
      <c r="AI142" s="16"/>
      <c r="AJ142" s="16"/>
    </row>
    <row r="143" spans="1:36" ht="57.75" customHeight="1">
      <c r="A143" s="284">
        <v>69</v>
      </c>
      <c r="B143" s="20">
        <v>3122</v>
      </c>
      <c r="C143" s="47" t="s">
        <v>35</v>
      </c>
      <c r="D143" s="185" t="s">
        <v>117</v>
      </c>
      <c r="E143" s="148">
        <v>1223000</v>
      </c>
      <c r="F143" s="137">
        <f t="shared" si="81"/>
        <v>340086.09</v>
      </c>
      <c r="G143" s="137">
        <v>340086.09</v>
      </c>
      <c r="H143" s="140"/>
      <c r="I143" s="136"/>
      <c r="J143" s="257"/>
      <c r="K143" s="257"/>
      <c r="L143" s="258"/>
      <c r="M143" s="255"/>
      <c r="N143" s="258"/>
      <c r="O143" s="258"/>
      <c r="P143" s="258"/>
      <c r="Q143" s="258"/>
      <c r="R143" s="258"/>
      <c r="S143" s="258"/>
      <c r="T143" s="140">
        <f t="shared" si="82"/>
        <v>0</v>
      </c>
      <c r="U143" s="140">
        <v>87333</v>
      </c>
      <c r="V143" s="136">
        <f t="shared" si="83"/>
        <v>882913.90999999992</v>
      </c>
      <c r="W143" s="136">
        <f t="shared" si="73"/>
        <v>7.1408830744071956</v>
      </c>
      <c r="X143" s="40"/>
      <c r="Y143" s="40"/>
      <c r="Z143" s="40"/>
      <c r="AA143" s="40"/>
      <c r="AB143" s="40"/>
      <c r="AC143" s="40"/>
      <c r="AD143" s="40"/>
      <c r="AE143" s="16"/>
      <c r="AF143" s="16"/>
      <c r="AG143" s="16"/>
      <c r="AH143" s="16"/>
      <c r="AI143" s="16"/>
      <c r="AJ143" s="16"/>
    </row>
    <row r="144" spans="1:36" ht="46.5" hidden="1" customHeight="1">
      <c r="A144" s="288"/>
      <c r="B144" s="84"/>
      <c r="C144" s="200"/>
      <c r="D144" s="193"/>
      <c r="E144" s="147">
        <f>E145</f>
        <v>0</v>
      </c>
      <c r="F144" s="147">
        <f t="shared" ref="F144:W144" si="84">F145</f>
        <v>0</v>
      </c>
      <c r="G144" s="147">
        <f t="shared" si="84"/>
        <v>0</v>
      </c>
      <c r="H144" s="147">
        <f t="shared" si="84"/>
        <v>0</v>
      </c>
      <c r="I144" s="147">
        <f t="shared" si="84"/>
        <v>0</v>
      </c>
      <c r="J144" s="147">
        <f t="shared" si="84"/>
        <v>0</v>
      </c>
      <c r="K144" s="147">
        <f t="shared" si="84"/>
        <v>0</v>
      </c>
      <c r="L144" s="147">
        <f t="shared" si="84"/>
        <v>0</v>
      </c>
      <c r="M144" s="147">
        <f t="shared" si="84"/>
        <v>0</v>
      </c>
      <c r="N144" s="147">
        <f t="shared" si="84"/>
        <v>0</v>
      </c>
      <c r="O144" s="147">
        <f t="shared" si="84"/>
        <v>0</v>
      </c>
      <c r="P144" s="147">
        <f t="shared" si="84"/>
        <v>0</v>
      </c>
      <c r="Q144" s="147">
        <f t="shared" si="84"/>
        <v>0</v>
      </c>
      <c r="R144" s="147">
        <f t="shared" si="84"/>
        <v>0</v>
      </c>
      <c r="S144" s="147">
        <f t="shared" si="84"/>
        <v>0</v>
      </c>
      <c r="T144" s="147">
        <f t="shared" si="84"/>
        <v>0</v>
      </c>
      <c r="U144" s="147">
        <f t="shared" si="84"/>
        <v>0</v>
      </c>
      <c r="V144" s="147">
        <f t="shared" si="84"/>
        <v>0</v>
      </c>
      <c r="W144" s="154" t="e">
        <f t="shared" si="84"/>
        <v>#DIV/0!</v>
      </c>
      <c r="X144" s="40"/>
      <c r="Y144" s="40"/>
      <c r="Z144" s="40"/>
      <c r="AA144" s="40"/>
      <c r="AB144" s="40"/>
      <c r="AC144" s="40"/>
      <c r="AD144" s="40"/>
      <c r="AE144" s="16"/>
      <c r="AF144" s="16"/>
      <c r="AG144" s="16"/>
      <c r="AH144" s="16"/>
      <c r="AI144" s="16"/>
      <c r="AJ144" s="16"/>
    </row>
    <row r="145" spans="1:36" ht="180.75" hidden="1" customHeight="1">
      <c r="A145" s="284"/>
      <c r="B145" s="20"/>
      <c r="C145" s="94"/>
      <c r="D145" s="199"/>
      <c r="E145" s="153"/>
      <c r="F145" s="137">
        <f>G145+T145</f>
        <v>0</v>
      </c>
      <c r="G145" s="149"/>
      <c r="H145" s="253"/>
      <c r="I145" s="257"/>
      <c r="J145" s="257"/>
      <c r="K145" s="257"/>
      <c r="L145" s="258"/>
      <c r="M145" s="255"/>
      <c r="N145" s="258"/>
      <c r="O145" s="258"/>
      <c r="P145" s="258"/>
      <c r="Q145" s="258"/>
      <c r="R145" s="258"/>
      <c r="S145" s="258"/>
      <c r="T145" s="140">
        <f>H145+I145+J145+K145+L145+M145+N145+O145+P145</f>
        <v>0</v>
      </c>
      <c r="U145" s="140">
        <v>0</v>
      </c>
      <c r="V145" s="150">
        <f>E145-F145</f>
        <v>0</v>
      </c>
      <c r="W145" s="136" t="e">
        <f>U145*100/E145</f>
        <v>#DIV/0!</v>
      </c>
      <c r="X145" s="40"/>
      <c r="Y145" s="40"/>
      <c r="Z145" s="40"/>
      <c r="AA145" s="40"/>
      <c r="AB145" s="40"/>
      <c r="AC145" s="40"/>
      <c r="AD145" s="40"/>
      <c r="AE145" s="16"/>
      <c r="AF145" s="16"/>
      <c r="AG145" s="16"/>
      <c r="AH145" s="16"/>
      <c r="AI145" s="16"/>
      <c r="AJ145" s="16"/>
    </row>
    <row r="146" spans="1:36" ht="2.25" hidden="1" customHeight="1">
      <c r="A146" s="288"/>
      <c r="B146" s="84"/>
      <c r="C146" s="82"/>
      <c r="D146" s="90"/>
      <c r="E146" s="147" t="e">
        <f>#REF!</f>
        <v>#REF!</v>
      </c>
      <c r="F146" s="147" t="e">
        <f>#REF!</f>
        <v>#REF!</v>
      </c>
      <c r="G146" s="147" t="e">
        <f>#REF!</f>
        <v>#REF!</v>
      </c>
      <c r="H146" s="147" t="e">
        <f>#REF!</f>
        <v>#REF!</v>
      </c>
      <c r="I146" s="147" t="e">
        <f>#REF!</f>
        <v>#REF!</v>
      </c>
      <c r="J146" s="147" t="e">
        <f>#REF!</f>
        <v>#REF!</v>
      </c>
      <c r="K146" s="147" t="e">
        <f>#REF!</f>
        <v>#REF!</v>
      </c>
      <c r="L146" s="147" t="e">
        <f>#REF!</f>
        <v>#REF!</v>
      </c>
      <c r="M146" s="147" t="e">
        <f>#REF!</f>
        <v>#REF!</v>
      </c>
      <c r="N146" s="147" t="e">
        <f>#REF!</f>
        <v>#REF!</v>
      </c>
      <c r="O146" s="147" t="e">
        <f>#REF!</f>
        <v>#REF!</v>
      </c>
      <c r="P146" s="147" t="e">
        <f>#REF!</f>
        <v>#REF!</v>
      </c>
      <c r="Q146" s="147" t="e">
        <f>#REF!</f>
        <v>#REF!</v>
      </c>
      <c r="R146" s="147" t="e">
        <f>#REF!</f>
        <v>#REF!</v>
      </c>
      <c r="S146" s="147" t="e">
        <f>#REF!</f>
        <v>#REF!</v>
      </c>
      <c r="T146" s="147" t="e">
        <f>#REF!</f>
        <v>#REF!</v>
      </c>
      <c r="U146" s="147" t="e">
        <f>#REF!</f>
        <v>#REF!</v>
      </c>
      <c r="V146" s="147" t="e">
        <f>#REF!</f>
        <v>#REF!</v>
      </c>
      <c r="W146" s="136" t="e">
        <f>U146*100/E146</f>
        <v>#REF!</v>
      </c>
      <c r="X146" s="40"/>
      <c r="Y146" s="40"/>
      <c r="Z146" s="40"/>
      <c r="AA146" s="40"/>
      <c r="AB146" s="40"/>
      <c r="AC146" s="40"/>
      <c r="AD146" s="40"/>
      <c r="AE146" s="16"/>
      <c r="AF146" s="16"/>
      <c r="AG146" s="16"/>
      <c r="AH146" s="16"/>
      <c r="AI146" s="16"/>
      <c r="AJ146" s="16"/>
    </row>
    <row r="147" spans="1:36" ht="69.75" hidden="1" customHeight="1">
      <c r="A147" s="288"/>
      <c r="B147" s="84"/>
      <c r="C147" s="77"/>
      <c r="D147" s="198"/>
      <c r="E147" s="147">
        <f>E148+E149+E150</f>
        <v>0</v>
      </c>
      <c r="F147" s="147">
        <f t="shared" ref="F147:V147" si="85">F148+F149+F150</f>
        <v>0</v>
      </c>
      <c r="G147" s="147">
        <f t="shared" si="85"/>
        <v>0</v>
      </c>
      <c r="H147" s="147">
        <f t="shared" si="85"/>
        <v>0</v>
      </c>
      <c r="I147" s="147">
        <f t="shared" si="85"/>
        <v>0</v>
      </c>
      <c r="J147" s="147">
        <f t="shared" si="85"/>
        <v>0</v>
      </c>
      <c r="K147" s="147">
        <f t="shared" si="85"/>
        <v>0</v>
      </c>
      <c r="L147" s="147">
        <f t="shared" si="85"/>
        <v>0</v>
      </c>
      <c r="M147" s="147">
        <f t="shared" si="85"/>
        <v>0</v>
      </c>
      <c r="N147" s="147">
        <f t="shared" si="85"/>
        <v>0</v>
      </c>
      <c r="O147" s="147">
        <f t="shared" si="85"/>
        <v>0</v>
      </c>
      <c r="P147" s="147">
        <f t="shared" si="85"/>
        <v>0</v>
      </c>
      <c r="Q147" s="147">
        <f t="shared" si="85"/>
        <v>0</v>
      </c>
      <c r="R147" s="147">
        <f t="shared" si="85"/>
        <v>0</v>
      </c>
      <c r="S147" s="147">
        <f t="shared" si="85"/>
        <v>0</v>
      </c>
      <c r="T147" s="147">
        <f t="shared" si="85"/>
        <v>0</v>
      </c>
      <c r="U147" s="147">
        <f t="shared" si="85"/>
        <v>0</v>
      </c>
      <c r="V147" s="147">
        <f t="shared" si="85"/>
        <v>0</v>
      </c>
      <c r="W147" s="154" t="e">
        <f>W148+W149+W150+#REF!+#REF!+#REF!+#REF!+#REF!</f>
        <v>#DIV/0!</v>
      </c>
      <c r="X147" s="40"/>
      <c r="Y147" s="40"/>
      <c r="Z147" s="40"/>
      <c r="AA147" s="40"/>
      <c r="AB147" s="40"/>
      <c r="AC147" s="40"/>
      <c r="AD147" s="40"/>
      <c r="AE147" s="16"/>
      <c r="AF147" s="16"/>
      <c r="AG147" s="16"/>
      <c r="AH147" s="16"/>
      <c r="AI147" s="16"/>
      <c r="AJ147" s="16"/>
    </row>
    <row r="148" spans="1:36" ht="64.5" hidden="1" customHeight="1">
      <c r="A148" s="284"/>
      <c r="B148" s="20"/>
      <c r="C148" s="99"/>
      <c r="D148" s="185"/>
      <c r="E148" s="153"/>
      <c r="F148" s="137">
        <f>G148+T148</f>
        <v>0</v>
      </c>
      <c r="G148" s="137"/>
      <c r="H148" s="152"/>
      <c r="I148" s="160"/>
      <c r="J148" s="160"/>
      <c r="K148" s="160"/>
      <c r="L148" s="136"/>
      <c r="M148" s="136"/>
      <c r="N148" s="136"/>
      <c r="O148" s="136"/>
      <c r="P148" s="136"/>
      <c r="Q148" s="136"/>
      <c r="R148" s="136"/>
      <c r="S148" s="136"/>
      <c r="T148" s="140">
        <f>H148+I148+J148+K148+L148+M148+N148+O148</f>
        <v>0</v>
      </c>
      <c r="U148" s="135"/>
      <c r="V148" s="136">
        <f>E148-F148</f>
        <v>0</v>
      </c>
      <c r="W148" s="136" t="e">
        <f t="shared" ref="W148:W154" si="86">U148*100/E148</f>
        <v>#DIV/0!</v>
      </c>
      <c r="X148" s="40"/>
      <c r="Y148" s="40"/>
      <c r="Z148" s="40"/>
      <c r="AA148" s="40"/>
      <c r="AB148" s="40"/>
      <c r="AC148" s="40"/>
      <c r="AD148" s="40"/>
      <c r="AE148" s="16"/>
      <c r="AF148" s="16"/>
      <c r="AG148" s="16"/>
      <c r="AH148" s="16"/>
      <c r="AI148" s="16"/>
      <c r="AJ148" s="16"/>
    </row>
    <row r="149" spans="1:36" ht="43.5" hidden="1" customHeight="1">
      <c r="A149" s="284"/>
      <c r="B149" s="20"/>
      <c r="C149" s="99"/>
      <c r="D149" s="81"/>
      <c r="E149" s="153"/>
      <c r="F149" s="137">
        <f t="shared" ref="F149:F154" si="87">G149+T149</f>
        <v>0</v>
      </c>
      <c r="G149" s="137"/>
      <c r="H149" s="152"/>
      <c r="I149" s="160"/>
      <c r="J149" s="160"/>
      <c r="K149" s="160"/>
      <c r="L149" s="136"/>
      <c r="M149" s="136"/>
      <c r="N149" s="136"/>
      <c r="O149" s="136"/>
      <c r="P149" s="136"/>
      <c r="Q149" s="136"/>
      <c r="R149" s="136"/>
      <c r="S149" s="136"/>
      <c r="T149" s="140">
        <f t="shared" ref="T149:T154" si="88">H149+I149+J149+K149+L149+M149+N149+O149</f>
        <v>0</v>
      </c>
      <c r="U149" s="135"/>
      <c r="V149" s="136">
        <f>E149-F149</f>
        <v>0</v>
      </c>
      <c r="W149" s="136" t="e">
        <f t="shared" si="86"/>
        <v>#DIV/0!</v>
      </c>
      <c r="X149" s="40"/>
      <c r="Y149" s="40"/>
      <c r="Z149" s="40"/>
      <c r="AA149" s="40"/>
      <c r="AB149" s="40"/>
      <c r="AC149" s="40"/>
      <c r="AD149" s="40"/>
      <c r="AE149" s="16"/>
      <c r="AF149" s="16"/>
      <c r="AG149" s="16"/>
      <c r="AH149" s="16"/>
      <c r="AI149" s="16"/>
      <c r="AJ149" s="16"/>
    </row>
    <row r="150" spans="1:36" ht="45.75" hidden="1" customHeight="1">
      <c r="A150" s="284"/>
      <c r="B150" s="20"/>
      <c r="C150" s="94"/>
      <c r="D150" s="185"/>
      <c r="E150" s="153"/>
      <c r="F150" s="137">
        <f t="shared" si="87"/>
        <v>0</v>
      </c>
      <c r="G150" s="137"/>
      <c r="H150" s="152"/>
      <c r="I150" s="160"/>
      <c r="J150" s="160"/>
      <c r="K150" s="160"/>
      <c r="L150" s="136"/>
      <c r="M150" s="136"/>
      <c r="N150" s="136"/>
      <c r="O150" s="136"/>
      <c r="P150" s="136"/>
      <c r="Q150" s="136"/>
      <c r="R150" s="136"/>
      <c r="S150" s="136"/>
      <c r="T150" s="140">
        <f t="shared" si="88"/>
        <v>0</v>
      </c>
      <c r="U150" s="135"/>
      <c r="V150" s="136">
        <f>E150-F150</f>
        <v>0</v>
      </c>
      <c r="W150" s="136" t="e">
        <f t="shared" si="86"/>
        <v>#DIV/0!</v>
      </c>
      <c r="X150" s="40"/>
      <c r="Y150" s="40"/>
      <c r="Z150" s="40"/>
      <c r="AA150" s="40"/>
      <c r="AB150" s="40"/>
      <c r="AC150" s="40"/>
      <c r="AD150" s="40"/>
      <c r="AE150" s="16"/>
      <c r="AF150" s="16"/>
      <c r="AG150" s="16"/>
      <c r="AH150" s="16"/>
      <c r="AI150" s="16"/>
      <c r="AJ150" s="16"/>
    </row>
    <row r="151" spans="1:36" ht="47.25" hidden="1" customHeight="1">
      <c r="A151" s="284"/>
      <c r="B151" s="20">
        <v>3142</v>
      </c>
      <c r="C151" s="207" t="s">
        <v>28</v>
      </c>
      <c r="D151" s="185"/>
      <c r="E151" s="153"/>
      <c r="F151" s="137">
        <f t="shared" si="87"/>
        <v>0</v>
      </c>
      <c r="G151" s="137"/>
      <c r="H151" s="152"/>
      <c r="I151" s="160"/>
      <c r="J151" s="160"/>
      <c r="K151" s="160"/>
      <c r="L151" s="136"/>
      <c r="M151" s="136"/>
      <c r="N151" s="136"/>
      <c r="O151" s="136"/>
      <c r="P151" s="136"/>
      <c r="Q151" s="136"/>
      <c r="R151" s="136"/>
      <c r="S151" s="136"/>
      <c r="T151" s="140">
        <f t="shared" si="88"/>
        <v>0</v>
      </c>
      <c r="U151" s="135"/>
      <c r="V151" s="136">
        <f t="shared" ref="V151:V154" si="89">E151-F151</f>
        <v>0</v>
      </c>
      <c r="W151" s="136" t="e">
        <f t="shared" si="86"/>
        <v>#DIV/0!</v>
      </c>
      <c r="X151" s="40"/>
      <c r="Y151" s="40"/>
      <c r="Z151" s="40"/>
      <c r="AA151" s="40"/>
      <c r="AB151" s="40"/>
      <c r="AC151" s="40"/>
      <c r="AD151" s="40"/>
      <c r="AE151" s="16"/>
      <c r="AF151" s="16"/>
      <c r="AG151" s="16"/>
      <c r="AH151" s="16"/>
      <c r="AI151" s="16"/>
      <c r="AJ151" s="16"/>
    </row>
    <row r="152" spans="1:36" ht="48" hidden="1" customHeight="1">
      <c r="A152" s="284"/>
      <c r="B152" s="20">
        <v>3142</v>
      </c>
      <c r="C152" s="207" t="s">
        <v>28</v>
      </c>
      <c r="D152" s="185"/>
      <c r="E152" s="153"/>
      <c r="F152" s="137">
        <f t="shared" si="87"/>
        <v>0</v>
      </c>
      <c r="G152" s="137"/>
      <c r="H152" s="152"/>
      <c r="I152" s="160"/>
      <c r="J152" s="160"/>
      <c r="K152" s="160"/>
      <c r="L152" s="136"/>
      <c r="M152" s="136"/>
      <c r="N152" s="136"/>
      <c r="O152" s="136"/>
      <c r="P152" s="136"/>
      <c r="Q152" s="136"/>
      <c r="R152" s="136"/>
      <c r="S152" s="136"/>
      <c r="T152" s="140">
        <f t="shared" si="88"/>
        <v>0</v>
      </c>
      <c r="U152" s="135"/>
      <c r="V152" s="136">
        <f t="shared" si="89"/>
        <v>0</v>
      </c>
      <c r="W152" s="136" t="e">
        <f t="shared" si="86"/>
        <v>#DIV/0!</v>
      </c>
      <c r="X152" s="40"/>
      <c r="Y152" s="40"/>
      <c r="Z152" s="40"/>
      <c r="AA152" s="40"/>
      <c r="AB152" s="40"/>
      <c r="AC152" s="40"/>
      <c r="AD152" s="40"/>
      <c r="AE152" s="16"/>
      <c r="AF152" s="16"/>
      <c r="AG152" s="16"/>
      <c r="AH152" s="16"/>
      <c r="AI152" s="16"/>
      <c r="AJ152" s="16"/>
    </row>
    <row r="153" spans="1:36" ht="54" hidden="1" customHeight="1">
      <c r="A153" s="284"/>
      <c r="B153" s="20">
        <v>3142</v>
      </c>
      <c r="C153" s="207" t="s">
        <v>28</v>
      </c>
      <c r="D153" s="185"/>
      <c r="E153" s="153"/>
      <c r="F153" s="137">
        <f t="shared" si="87"/>
        <v>0</v>
      </c>
      <c r="G153" s="137"/>
      <c r="H153" s="152"/>
      <c r="I153" s="160"/>
      <c r="J153" s="160"/>
      <c r="K153" s="160"/>
      <c r="L153" s="136"/>
      <c r="M153" s="136"/>
      <c r="N153" s="136"/>
      <c r="O153" s="136"/>
      <c r="P153" s="136"/>
      <c r="Q153" s="136"/>
      <c r="R153" s="136"/>
      <c r="S153" s="136"/>
      <c r="T153" s="140">
        <f t="shared" si="88"/>
        <v>0</v>
      </c>
      <c r="U153" s="135"/>
      <c r="V153" s="136">
        <f t="shared" si="89"/>
        <v>0</v>
      </c>
      <c r="W153" s="136" t="e">
        <f t="shared" si="86"/>
        <v>#DIV/0!</v>
      </c>
      <c r="X153" s="40"/>
      <c r="Y153" s="40"/>
      <c r="Z153" s="40"/>
      <c r="AA153" s="40"/>
      <c r="AB153" s="40"/>
      <c r="AC153" s="40"/>
      <c r="AD153" s="40"/>
      <c r="AE153" s="16"/>
      <c r="AF153" s="16"/>
      <c r="AG153" s="16"/>
      <c r="AH153" s="16"/>
      <c r="AI153" s="16"/>
      <c r="AJ153" s="16"/>
    </row>
    <row r="154" spans="1:36" ht="66.75" hidden="1" customHeight="1">
      <c r="A154" s="284"/>
      <c r="B154" s="20">
        <v>3142</v>
      </c>
      <c r="C154" s="207" t="s">
        <v>28</v>
      </c>
      <c r="D154" s="217"/>
      <c r="E154" s="153"/>
      <c r="F154" s="137">
        <f t="shared" si="87"/>
        <v>0</v>
      </c>
      <c r="G154" s="137"/>
      <c r="H154" s="152"/>
      <c r="I154" s="160"/>
      <c r="J154" s="160"/>
      <c r="K154" s="160"/>
      <c r="L154" s="136"/>
      <c r="M154" s="136"/>
      <c r="N154" s="136"/>
      <c r="O154" s="136"/>
      <c r="P154" s="136"/>
      <c r="Q154" s="136"/>
      <c r="R154" s="136"/>
      <c r="S154" s="136"/>
      <c r="T154" s="140">
        <f t="shared" si="88"/>
        <v>0</v>
      </c>
      <c r="U154" s="135"/>
      <c r="V154" s="136">
        <f t="shared" si="89"/>
        <v>0</v>
      </c>
      <c r="W154" s="136" t="e">
        <f t="shared" si="86"/>
        <v>#DIV/0!</v>
      </c>
      <c r="X154" s="40"/>
      <c r="Y154" s="40"/>
      <c r="Z154" s="40"/>
      <c r="AA154" s="40"/>
      <c r="AB154" s="40"/>
      <c r="AC154" s="40"/>
      <c r="AD154" s="40"/>
      <c r="AE154" s="16"/>
      <c r="AF154" s="16"/>
      <c r="AG154" s="16"/>
      <c r="AH154" s="16"/>
      <c r="AI154" s="16"/>
      <c r="AJ154" s="16"/>
    </row>
    <row r="155" spans="1:36" ht="129" hidden="1" customHeight="1">
      <c r="A155" s="288"/>
      <c r="B155" s="84">
        <v>1217369</v>
      </c>
      <c r="C155" s="200"/>
      <c r="D155" s="201"/>
      <c r="E155" s="147">
        <f>E156</f>
        <v>0</v>
      </c>
      <c r="F155" s="147">
        <f t="shared" ref="F155:W155" si="90">F156</f>
        <v>0</v>
      </c>
      <c r="G155" s="147">
        <f t="shared" si="90"/>
        <v>0</v>
      </c>
      <c r="H155" s="147">
        <f t="shared" si="90"/>
        <v>0</v>
      </c>
      <c r="I155" s="147">
        <f t="shared" si="90"/>
        <v>0</v>
      </c>
      <c r="J155" s="147">
        <f t="shared" si="90"/>
        <v>0</v>
      </c>
      <c r="K155" s="147">
        <f t="shared" si="90"/>
        <v>0</v>
      </c>
      <c r="L155" s="147">
        <f t="shared" si="90"/>
        <v>0</v>
      </c>
      <c r="M155" s="147">
        <f t="shared" si="90"/>
        <v>0</v>
      </c>
      <c r="N155" s="147">
        <f t="shared" si="90"/>
        <v>0</v>
      </c>
      <c r="O155" s="147">
        <f t="shared" si="90"/>
        <v>0</v>
      </c>
      <c r="P155" s="147">
        <f t="shared" si="90"/>
        <v>0</v>
      </c>
      <c r="Q155" s="147">
        <f t="shared" si="90"/>
        <v>0</v>
      </c>
      <c r="R155" s="147">
        <f t="shared" si="90"/>
        <v>0</v>
      </c>
      <c r="S155" s="147">
        <f t="shared" si="90"/>
        <v>0</v>
      </c>
      <c r="T155" s="147">
        <f t="shared" si="90"/>
        <v>0</v>
      </c>
      <c r="U155" s="147">
        <f t="shared" si="90"/>
        <v>0</v>
      </c>
      <c r="V155" s="147">
        <f t="shared" si="90"/>
        <v>0</v>
      </c>
      <c r="W155" s="154" t="e">
        <f t="shared" si="90"/>
        <v>#DIV/0!</v>
      </c>
      <c r="X155" s="40"/>
      <c r="Y155" s="40"/>
      <c r="Z155" s="40"/>
      <c r="AA155" s="40"/>
      <c r="AB155" s="40"/>
      <c r="AC155" s="40"/>
      <c r="AD155" s="40"/>
      <c r="AE155" s="16"/>
      <c r="AF155" s="16"/>
      <c r="AG155" s="16"/>
      <c r="AH155" s="16"/>
      <c r="AI155" s="16"/>
      <c r="AJ155" s="16"/>
    </row>
    <row r="156" spans="1:36" ht="138" hidden="1" customHeight="1">
      <c r="A156" s="284"/>
      <c r="B156" s="20">
        <v>3142</v>
      </c>
      <c r="C156" s="94"/>
      <c r="D156" s="105"/>
      <c r="E156" s="148"/>
      <c r="F156" s="137">
        <f>G156+T156</f>
        <v>0</v>
      </c>
      <c r="G156" s="137"/>
      <c r="H156" s="152"/>
      <c r="I156" s="160"/>
      <c r="J156" s="160"/>
      <c r="K156" s="160"/>
      <c r="L156" s="136"/>
      <c r="M156" s="136"/>
      <c r="N156" s="136"/>
      <c r="O156" s="136"/>
      <c r="P156" s="136"/>
      <c r="Q156" s="136"/>
      <c r="R156" s="136"/>
      <c r="S156" s="136"/>
      <c r="T156" s="140">
        <f>H156+I156+J156+K156+L156+M156+N156+O156</f>
        <v>0</v>
      </c>
      <c r="U156" s="135"/>
      <c r="V156" s="136">
        <f>E156-F156</f>
        <v>0</v>
      </c>
      <c r="W156" s="136" t="e">
        <f t="shared" ref="W156:W164" si="91">U156*100/E156</f>
        <v>#DIV/0!</v>
      </c>
      <c r="X156" s="40"/>
      <c r="Y156" s="40"/>
      <c r="Z156" s="40"/>
      <c r="AA156" s="40"/>
      <c r="AB156" s="40"/>
      <c r="AC156" s="40"/>
      <c r="AD156" s="40"/>
      <c r="AE156" s="16"/>
      <c r="AF156" s="16"/>
      <c r="AG156" s="16"/>
      <c r="AH156" s="16"/>
      <c r="AI156" s="16"/>
      <c r="AJ156" s="16"/>
    </row>
    <row r="157" spans="1:36" ht="88.5" customHeight="1">
      <c r="A157" s="288">
        <v>70</v>
      </c>
      <c r="B157" s="76">
        <v>1217461</v>
      </c>
      <c r="C157" s="82" t="s">
        <v>42</v>
      </c>
      <c r="D157" s="121"/>
      <c r="E157" s="147">
        <f>E158+E159+E160+E161+E162+E163+E164+E165</f>
        <v>4285000</v>
      </c>
      <c r="F157" s="147">
        <f t="shared" ref="F157:V157" si="92">F158+F159+F160+F161+F162+F163+F164+F165</f>
        <v>3530949.38</v>
      </c>
      <c r="G157" s="147">
        <f t="shared" si="92"/>
        <v>3530949.38</v>
      </c>
      <c r="H157" s="147">
        <f t="shared" si="92"/>
        <v>0</v>
      </c>
      <c r="I157" s="147">
        <f t="shared" si="92"/>
        <v>0</v>
      </c>
      <c r="J157" s="147">
        <f t="shared" si="92"/>
        <v>0</v>
      </c>
      <c r="K157" s="147">
        <f t="shared" si="92"/>
        <v>0</v>
      </c>
      <c r="L157" s="147">
        <f t="shared" si="92"/>
        <v>0</v>
      </c>
      <c r="M157" s="147">
        <f t="shared" si="92"/>
        <v>0</v>
      </c>
      <c r="N157" s="147">
        <f t="shared" si="92"/>
        <v>0</v>
      </c>
      <c r="O157" s="147">
        <f t="shared" si="92"/>
        <v>0</v>
      </c>
      <c r="P157" s="147">
        <f t="shared" si="92"/>
        <v>0</v>
      </c>
      <c r="Q157" s="147">
        <f t="shared" si="92"/>
        <v>0</v>
      </c>
      <c r="R157" s="147">
        <f t="shared" si="92"/>
        <v>0</v>
      </c>
      <c r="S157" s="147">
        <f t="shared" si="92"/>
        <v>0</v>
      </c>
      <c r="T157" s="147">
        <f t="shared" si="92"/>
        <v>0</v>
      </c>
      <c r="U157" s="147">
        <f t="shared" si="92"/>
        <v>0</v>
      </c>
      <c r="V157" s="147">
        <f t="shared" si="92"/>
        <v>754050.62000000011</v>
      </c>
      <c r="W157" s="136">
        <f t="shared" si="91"/>
        <v>0</v>
      </c>
      <c r="X157" s="40"/>
      <c r="Y157" s="40"/>
      <c r="Z157" s="40"/>
      <c r="AA157" s="40"/>
      <c r="AB157" s="40"/>
      <c r="AC157" s="40"/>
      <c r="AD157" s="40"/>
      <c r="AE157" s="16"/>
      <c r="AF157" s="16"/>
      <c r="AG157" s="16"/>
      <c r="AH157" s="16"/>
      <c r="AI157" s="16"/>
      <c r="AJ157" s="16"/>
    </row>
    <row r="158" spans="1:36" ht="89.25" customHeight="1">
      <c r="A158" s="284">
        <v>71</v>
      </c>
      <c r="B158" s="20">
        <v>3132</v>
      </c>
      <c r="C158" s="276" t="s">
        <v>0</v>
      </c>
      <c r="D158" s="194" t="s">
        <v>89</v>
      </c>
      <c r="E158" s="127">
        <f>4555000-210000-60000</f>
        <v>4285000</v>
      </c>
      <c r="F158" s="137">
        <f>G158+T158</f>
        <v>3530949.38</v>
      </c>
      <c r="G158" s="137">
        <v>3530949.38</v>
      </c>
      <c r="H158" s="140"/>
      <c r="I158" s="136"/>
      <c r="J158" s="160"/>
      <c r="K158" s="160"/>
      <c r="L158" s="136"/>
      <c r="M158" s="136"/>
      <c r="N158" s="136"/>
      <c r="O158" s="136"/>
      <c r="P158" s="136"/>
      <c r="Q158" s="136"/>
      <c r="R158" s="136"/>
      <c r="S158" s="136"/>
      <c r="T158" s="140">
        <f>H158+I158+J158</f>
        <v>0</v>
      </c>
      <c r="U158" s="135">
        <v>0</v>
      </c>
      <c r="V158" s="136">
        <f t="shared" ref="V158:V165" si="93">E158-F158</f>
        <v>754050.62000000011</v>
      </c>
      <c r="W158" s="136">
        <f t="shared" si="91"/>
        <v>0</v>
      </c>
      <c r="X158" s="40"/>
      <c r="Y158" s="40"/>
      <c r="Z158" s="40"/>
      <c r="AA158" s="40"/>
      <c r="AB158" s="40"/>
      <c r="AC158" s="40"/>
      <c r="AD158" s="40"/>
      <c r="AE158" s="16"/>
      <c r="AF158" s="16"/>
      <c r="AG158" s="16"/>
      <c r="AH158" s="16"/>
      <c r="AI158" s="16"/>
      <c r="AJ158" s="16"/>
    </row>
    <row r="159" spans="1:36" ht="63" hidden="1" customHeight="1">
      <c r="A159" s="284"/>
      <c r="B159" s="20"/>
      <c r="C159" s="210"/>
      <c r="D159" s="185"/>
      <c r="E159" s="127"/>
      <c r="F159" s="137">
        <f t="shared" ref="F159:F165" si="94">G159+T159</f>
        <v>0</v>
      </c>
      <c r="G159" s="137"/>
      <c r="H159" s="152"/>
      <c r="I159" s="160"/>
      <c r="J159" s="160"/>
      <c r="K159" s="160"/>
      <c r="L159" s="136"/>
      <c r="M159" s="136"/>
      <c r="N159" s="136"/>
      <c r="O159" s="136"/>
      <c r="P159" s="136"/>
      <c r="Q159" s="136"/>
      <c r="R159" s="136"/>
      <c r="S159" s="136"/>
      <c r="T159" s="140">
        <f t="shared" ref="T159:T165" si="95">I159+J159+K159+L159+M159</f>
        <v>0</v>
      </c>
      <c r="U159" s="135"/>
      <c r="V159" s="136">
        <f t="shared" si="93"/>
        <v>0</v>
      </c>
      <c r="W159" s="136" t="e">
        <f t="shared" si="91"/>
        <v>#DIV/0!</v>
      </c>
      <c r="X159" s="40"/>
      <c r="Y159" s="40"/>
      <c r="Z159" s="40"/>
      <c r="AA159" s="40"/>
      <c r="AB159" s="40"/>
      <c r="AC159" s="40"/>
      <c r="AD159" s="40"/>
      <c r="AE159" s="16"/>
      <c r="AF159" s="16"/>
      <c r="AG159" s="16"/>
      <c r="AH159" s="16"/>
      <c r="AI159" s="16"/>
      <c r="AJ159" s="16"/>
    </row>
    <row r="160" spans="1:36" ht="81" hidden="1" customHeight="1">
      <c r="A160" s="284"/>
      <c r="B160" s="20"/>
      <c r="C160" s="210"/>
      <c r="D160" s="185"/>
      <c r="E160" s="127"/>
      <c r="F160" s="137">
        <f t="shared" si="94"/>
        <v>0</v>
      </c>
      <c r="G160" s="137"/>
      <c r="H160" s="152"/>
      <c r="I160" s="160"/>
      <c r="J160" s="160"/>
      <c r="K160" s="160"/>
      <c r="L160" s="136"/>
      <c r="M160" s="136"/>
      <c r="N160" s="136"/>
      <c r="O160" s="136"/>
      <c r="P160" s="136"/>
      <c r="Q160" s="136"/>
      <c r="R160" s="136"/>
      <c r="S160" s="136"/>
      <c r="T160" s="140">
        <f t="shared" si="95"/>
        <v>0</v>
      </c>
      <c r="U160" s="135"/>
      <c r="V160" s="136">
        <f t="shared" si="93"/>
        <v>0</v>
      </c>
      <c r="W160" s="136" t="e">
        <f t="shared" si="91"/>
        <v>#DIV/0!</v>
      </c>
      <c r="X160" s="40"/>
      <c r="Y160" s="40"/>
      <c r="Z160" s="40"/>
      <c r="AA160" s="40"/>
      <c r="AB160" s="40"/>
      <c r="AC160" s="40"/>
      <c r="AD160" s="40"/>
      <c r="AE160" s="16"/>
      <c r="AF160" s="16"/>
      <c r="AG160" s="16"/>
      <c r="AH160" s="16"/>
      <c r="AI160" s="16"/>
      <c r="AJ160" s="16"/>
    </row>
    <row r="161" spans="1:36" ht="118.5" hidden="1" customHeight="1">
      <c r="A161" s="284"/>
      <c r="B161" s="20"/>
      <c r="C161" s="210"/>
      <c r="D161" s="232"/>
      <c r="E161" s="127"/>
      <c r="F161" s="137">
        <f t="shared" si="94"/>
        <v>0</v>
      </c>
      <c r="G161" s="137"/>
      <c r="H161" s="152"/>
      <c r="I161" s="160"/>
      <c r="J161" s="160"/>
      <c r="K161" s="160"/>
      <c r="L161" s="136"/>
      <c r="M161" s="136"/>
      <c r="N161" s="136"/>
      <c r="O161" s="136"/>
      <c r="P161" s="136"/>
      <c r="Q161" s="136"/>
      <c r="R161" s="136"/>
      <c r="S161" s="136"/>
      <c r="T161" s="140">
        <f t="shared" si="95"/>
        <v>0</v>
      </c>
      <c r="U161" s="135"/>
      <c r="V161" s="136">
        <f t="shared" si="93"/>
        <v>0</v>
      </c>
      <c r="W161" s="136" t="e">
        <f t="shared" si="91"/>
        <v>#DIV/0!</v>
      </c>
      <c r="X161" s="40"/>
      <c r="Y161" s="40"/>
      <c r="Z161" s="40"/>
      <c r="AA161" s="40"/>
      <c r="AB161" s="40"/>
      <c r="AC161" s="40"/>
      <c r="AD161" s="40"/>
      <c r="AE161" s="16"/>
      <c r="AF161" s="16"/>
      <c r="AG161" s="16"/>
      <c r="AH161" s="16"/>
      <c r="AI161" s="16"/>
      <c r="AJ161" s="16"/>
    </row>
    <row r="162" spans="1:36" ht="60.75" hidden="1" customHeight="1">
      <c r="A162" s="284"/>
      <c r="B162" s="20">
        <v>3132</v>
      </c>
      <c r="C162" s="210" t="s">
        <v>0</v>
      </c>
      <c r="D162" s="217"/>
      <c r="E162" s="127"/>
      <c r="F162" s="137">
        <f t="shared" si="94"/>
        <v>0</v>
      </c>
      <c r="G162" s="137"/>
      <c r="H162" s="152"/>
      <c r="I162" s="160"/>
      <c r="J162" s="160"/>
      <c r="K162" s="160"/>
      <c r="L162" s="136"/>
      <c r="M162" s="136"/>
      <c r="N162" s="136"/>
      <c r="O162" s="136"/>
      <c r="P162" s="136"/>
      <c r="Q162" s="136"/>
      <c r="R162" s="136"/>
      <c r="S162" s="136"/>
      <c r="T162" s="140">
        <f t="shared" si="95"/>
        <v>0</v>
      </c>
      <c r="U162" s="135"/>
      <c r="V162" s="136">
        <f t="shared" si="93"/>
        <v>0</v>
      </c>
      <c r="W162" s="136" t="e">
        <f t="shared" si="91"/>
        <v>#DIV/0!</v>
      </c>
      <c r="X162" s="40"/>
      <c r="Y162" s="40"/>
      <c r="Z162" s="40"/>
      <c r="AA162" s="40"/>
      <c r="AB162" s="40"/>
      <c r="AC162" s="40"/>
      <c r="AD162" s="40"/>
      <c r="AE162" s="16"/>
      <c r="AF162" s="16"/>
      <c r="AG162" s="16"/>
      <c r="AH162" s="16"/>
      <c r="AI162" s="16"/>
      <c r="AJ162" s="16"/>
    </row>
    <row r="163" spans="1:36" ht="60.75" hidden="1" customHeight="1">
      <c r="A163" s="284"/>
      <c r="B163" s="20">
        <v>3132</v>
      </c>
      <c r="C163" s="210" t="s">
        <v>0</v>
      </c>
      <c r="D163" s="185"/>
      <c r="E163" s="127"/>
      <c r="F163" s="137">
        <f t="shared" si="94"/>
        <v>0</v>
      </c>
      <c r="G163" s="137"/>
      <c r="H163" s="152"/>
      <c r="I163" s="160"/>
      <c r="J163" s="160"/>
      <c r="K163" s="160"/>
      <c r="L163" s="136"/>
      <c r="M163" s="136"/>
      <c r="N163" s="136"/>
      <c r="O163" s="136"/>
      <c r="P163" s="136"/>
      <c r="Q163" s="136"/>
      <c r="R163" s="136"/>
      <c r="S163" s="136"/>
      <c r="T163" s="140">
        <f t="shared" si="95"/>
        <v>0</v>
      </c>
      <c r="U163" s="135"/>
      <c r="V163" s="136">
        <f t="shared" si="93"/>
        <v>0</v>
      </c>
      <c r="W163" s="136" t="e">
        <f t="shared" si="91"/>
        <v>#DIV/0!</v>
      </c>
      <c r="X163" s="40"/>
      <c r="Y163" s="40"/>
      <c r="Z163" s="40"/>
      <c r="AA163" s="40"/>
      <c r="AB163" s="40"/>
      <c r="AC163" s="40"/>
      <c r="AD163" s="40"/>
      <c r="AE163" s="16"/>
      <c r="AF163" s="16"/>
      <c r="AG163" s="16"/>
      <c r="AH163" s="16"/>
      <c r="AI163" s="16"/>
      <c r="AJ163" s="16"/>
    </row>
    <row r="164" spans="1:36" ht="60.75" hidden="1" customHeight="1">
      <c r="A164" s="284"/>
      <c r="B164" s="20"/>
      <c r="C164" s="210"/>
      <c r="D164" s="185"/>
      <c r="E164" s="127"/>
      <c r="F164" s="137">
        <f t="shared" si="94"/>
        <v>0</v>
      </c>
      <c r="G164" s="137"/>
      <c r="H164" s="152"/>
      <c r="I164" s="160"/>
      <c r="J164" s="160"/>
      <c r="K164" s="160"/>
      <c r="L164" s="136"/>
      <c r="M164" s="136"/>
      <c r="N164" s="136"/>
      <c r="O164" s="136"/>
      <c r="P164" s="136"/>
      <c r="Q164" s="136"/>
      <c r="R164" s="136"/>
      <c r="S164" s="136"/>
      <c r="T164" s="140">
        <f t="shared" si="95"/>
        <v>0</v>
      </c>
      <c r="U164" s="135"/>
      <c r="V164" s="136">
        <f t="shared" si="93"/>
        <v>0</v>
      </c>
      <c r="W164" s="136" t="e">
        <f t="shared" si="91"/>
        <v>#DIV/0!</v>
      </c>
      <c r="X164" s="40"/>
      <c r="Y164" s="40"/>
      <c r="Z164" s="40"/>
      <c r="AA164" s="40"/>
      <c r="AB164" s="40"/>
      <c r="AC164" s="40"/>
      <c r="AD164" s="40"/>
      <c r="AE164" s="16"/>
      <c r="AF164" s="16"/>
      <c r="AG164" s="16"/>
      <c r="AH164" s="16"/>
      <c r="AI164" s="16"/>
      <c r="AJ164" s="16"/>
    </row>
    <row r="165" spans="1:36" ht="39.75" hidden="1" customHeight="1">
      <c r="A165" s="284"/>
      <c r="B165" s="20"/>
      <c r="C165" s="210" t="s">
        <v>0</v>
      </c>
      <c r="D165" s="214" t="s">
        <v>62</v>
      </c>
      <c r="E165" s="127"/>
      <c r="F165" s="137">
        <f t="shared" si="94"/>
        <v>0</v>
      </c>
      <c r="G165" s="137"/>
      <c r="H165" s="152"/>
      <c r="I165" s="160"/>
      <c r="J165" s="160"/>
      <c r="K165" s="160"/>
      <c r="L165" s="136"/>
      <c r="M165" s="136"/>
      <c r="N165" s="136"/>
      <c r="O165" s="136"/>
      <c r="P165" s="136"/>
      <c r="Q165" s="136"/>
      <c r="R165" s="136"/>
      <c r="S165" s="136"/>
      <c r="T165" s="140">
        <f t="shared" si="95"/>
        <v>0</v>
      </c>
      <c r="U165" s="135"/>
      <c r="V165" s="136">
        <f t="shared" si="93"/>
        <v>0</v>
      </c>
      <c r="W165" s="136"/>
      <c r="X165" s="40"/>
      <c r="Y165" s="40"/>
      <c r="Z165" s="40"/>
      <c r="AA165" s="40"/>
      <c r="AB165" s="40"/>
      <c r="AC165" s="40"/>
      <c r="AD165" s="40"/>
      <c r="AE165" s="16"/>
      <c r="AF165" s="16"/>
      <c r="AG165" s="16"/>
      <c r="AH165" s="16"/>
      <c r="AI165" s="16"/>
      <c r="AJ165" s="16"/>
    </row>
    <row r="166" spans="1:36" ht="39.75" customHeight="1">
      <c r="A166" s="288">
        <v>72</v>
      </c>
      <c r="B166" s="84">
        <v>1217640</v>
      </c>
      <c r="C166" s="82" t="s">
        <v>25</v>
      </c>
      <c r="D166" s="319"/>
      <c r="E166" s="147">
        <f>E167</f>
        <v>461000</v>
      </c>
      <c r="F166" s="147">
        <f t="shared" ref="F166:V166" si="96">F167</f>
        <v>0</v>
      </c>
      <c r="G166" s="147">
        <f t="shared" si="96"/>
        <v>0</v>
      </c>
      <c r="H166" s="147">
        <f t="shared" si="96"/>
        <v>0</v>
      </c>
      <c r="I166" s="147">
        <f t="shared" si="96"/>
        <v>0</v>
      </c>
      <c r="J166" s="147">
        <f t="shared" si="96"/>
        <v>0</v>
      </c>
      <c r="K166" s="147">
        <f t="shared" si="96"/>
        <v>0</v>
      </c>
      <c r="L166" s="147">
        <f t="shared" si="96"/>
        <v>0</v>
      </c>
      <c r="M166" s="147">
        <f t="shared" si="96"/>
        <v>0</v>
      </c>
      <c r="N166" s="147">
        <f t="shared" si="96"/>
        <v>0</v>
      </c>
      <c r="O166" s="147">
        <f t="shared" si="96"/>
        <v>0</v>
      </c>
      <c r="P166" s="147">
        <f t="shared" si="96"/>
        <v>0</v>
      </c>
      <c r="Q166" s="147">
        <f t="shared" si="96"/>
        <v>0</v>
      </c>
      <c r="R166" s="147">
        <f t="shared" si="96"/>
        <v>0</v>
      </c>
      <c r="S166" s="147">
        <f t="shared" si="96"/>
        <v>0</v>
      </c>
      <c r="T166" s="147">
        <f t="shared" si="96"/>
        <v>0</v>
      </c>
      <c r="U166" s="147">
        <f t="shared" si="96"/>
        <v>0</v>
      </c>
      <c r="V166" s="147">
        <f t="shared" si="96"/>
        <v>461000</v>
      </c>
      <c r="W166" s="136">
        <f>U166*100/E166</f>
        <v>0</v>
      </c>
      <c r="X166" s="40"/>
      <c r="Y166" s="40"/>
      <c r="Z166" s="40"/>
      <c r="AA166" s="40"/>
      <c r="AB166" s="40"/>
      <c r="AC166" s="40"/>
      <c r="AD166" s="40"/>
      <c r="AE166" s="16"/>
      <c r="AF166" s="16"/>
      <c r="AG166" s="16"/>
      <c r="AH166" s="16"/>
      <c r="AI166" s="16"/>
      <c r="AJ166" s="16"/>
    </row>
    <row r="167" spans="1:36" ht="114.75" customHeight="1">
      <c r="A167" s="284">
        <v>73</v>
      </c>
      <c r="B167" s="332">
        <v>3122</v>
      </c>
      <c r="C167" s="47" t="s">
        <v>35</v>
      </c>
      <c r="D167" s="199" t="s">
        <v>122</v>
      </c>
      <c r="E167" s="259">
        <v>461000</v>
      </c>
      <c r="F167" s="137">
        <f>G167+T167</f>
        <v>0</v>
      </c>
      <c r="G167" s="137">
        <v>0</v>
      </c>
      <c r="H167" s="152"/>
      <c r="I167" s="160"/>
      <c r="J167" s="160"/>
      <c r="K167" s="160"/>
      <c r="L167" s="136"/>
      <c r="M167" s="136"/>
      <c r="N167" s="136"/>
      <c r="O167" s="136"/>
      <c r="P167" s="136"/>
      <c r="Q167" s="136"/>
      <c r="R167" s="136"/>
      <c r="S167" s="136"/>
      <c r="T167" s="140">
        <f>H167+I167+J167+K167+L167+M167+N167+O167</f>
        <v>0</v>
      </c>
      <c r="U167" s="140">
        <v>0</v>
      </c>
      <c r="V167" s="136">
        <f>E167-F167</f>
        <v>461000</v>
      </c>
      <c r="W167" s="136">
        <f>U167*100/E167</f>
        <v>0</v>
      </c>
      <c r="X167" s="40"/>
      <c r="Y167" s="40"/>
      <c r="Z167" s="40"/>
      <c r="AA167" s="40"/>
      <c r="AB167" s="40"/>
      <c r="AC167" s="40"/>
      <c r="AD167" s="40"/>
      <c r="AE167" s="16"/>
      <c r="AF167" s="16"/>
      <c r="AG167" s="16"/>
      <c r="AH167" s="16"/>
      <c r="AI167" s="16"/>
      <c r="AJ167" s="16"/>
    </row>
    <row r="168" spans="1:36" ht="54.75" hidden="1" customHeight="1">
      <c r="A168" s="284"/>
      <c r="B168" s="20"/>
      <c r="C168" s="210"/>
      <c r="D168" s="186"/>
      <c r="E168" s="148"/>
      <c r="F168" s="137">
        <f t="shared" ref="F168:F179" si="97">G168+T168</f>
        <v>0</v>
      </c>
      <c r="G168" s="137"/>
      <c r="H168" s="152"/>
      <c r="I168" s="160"/>
      <c r="J168" s="160"/>
      <c r="K168" s="160"/>
      <c r="L168" s="136"/>
      <c r="M168" s="136"/>
      <c r="N168" s="136"/>
      <c r="O168" s="136"/>
      <c r="P168" s="136"/>
      <c r="Q168" s="136"/>
      <c r="R168" s="136"/>
      <c r="S168" s="136"/>
      <c r="T168" s="140">
        <f t="shared" ref="T168:T179" si="98">H168+I168+J168+K168+L168+M168+N168+O168</f>
        <v>0</v>
      </c>
      <c r="U168" s="166"/>
      <c r="V168" s="136">
        <f t="shared" ref="V168:V179" si="99">E168-F168</f>
        <v>0</v>
      </c>
      <c r="W168" s="136" t="e">
        <f t="shared" ref="W168:W183" si="100">U168*100/E168</f>
        <v>#DIV/0!</v>
      </c>
      <c r="X168" s="40"/>
      <c r="Y168" s="40"/>
      <c r="Z168" s="40"/>
      <c r="AA168" s="40"/>
      <c r="AB168" s="40"/>
      <c r="AC168" s="40"/>
      <c r="AD168" s="40"/>
      <c r="AE168" s="16"/>
      <c r="AF168" s="16"/>
      <c r="AG168" s="16"/>
      <c r="AH168" s="16"/>
      <c r="AI168" s="16"/>
      <c r="AJ168" s="16"/>
    </row>
    <row r="169" spans="1:36" ht="96" hidden="1" customHeight="1">
      <c r="A169" s="284"/>
      <c r="B169" s="20"/>
      <c r="C169" s="210"/>
      <c r="D169" s="186"/>
      <c r="E169" s="148"/>
      <c r="F169" s="137">
        <f t="shared" si="97"/>
        <v>0</v>
      </c>
      <c r="G169" s="137"/>
      <c r="H169" s="152"/>
      <c r="I169" s="160"/>
      <c r="J169" s="160"/>
      <c r="K169" s="160"/>
      <c r="L169" s="136"/>
      <c r="M169" s="136"/>
      <c r="N169" s="136"/>
      <c r="O169" s="136"/>
      <c r="P169" s="136"/>
      <c r="Q169" s="136"/>
      <c r="R169" s="136"/>
      <c r="S169" s="136"/>
      <c r="T169" s="140">
        <f t="shared" si="98"/>
        <v>0</v>
      </c>
      <c r="U169" s="166"/>
      <c r="V169" s="136">
        <f t="shared" si="99"/>
        <v>0</v>
      </c>
      <c r="W169" s="136" t="e">
        <f t="shared" si="100"/>
        <v>#DIV/0!</v>
      </c>
      <c r="X169" s="40"/>
      <c r="Y169" s="40"/>
      <c r="Z169" s="40"/>
      <c r="AA169" s="40"/>
      <c r="AB169" s="40"/>
      <c r="AC169" s="40"/>
      <c r="AD169" s="40"/>
      <c r="AE169" s="16"/>
      <c r="AF169" s="16"/>
      <c r="AG169" s="16"/>
      <c r="AH169" s="16"/>
      <c r="AI169" s="16"/>
      <c r="AJ169" s="16"/>
    </row>
    <row r="170" spans="1:36" ht="2.25" hidden="1" customHeight="1">
      <c r="A170" s="288"/>
      <c r="B170" s="84" t="s">
        <v>23</v>
      </c>
      <c r="C170" s="210"/>
      <c r="D170" s="186"/>
      <c r="E170" s="93"/>
      <c r="F170" s="137">
        <f t="shared" si="97"/>
        <v>0</v>
      </c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140">
        <f t="shared" si="98"/>
        <v>0</v>
      </c>
      <c r="U170" s="93"/>
      <c r="V170" s="136">
        <f t="shared" si="99"/>
        <v>0</v>
      </c>
      <c r="W170" s="136" t="e">
        <f t="shared" si="100"/>
        <v>#DIV/0!</v>
      </c>
      <c r="X170" s="40"/>
      <c r="Y170" s="40"/>
      <c r="Z170" s="40"/>
      <c r="AA170" s="40"/>
      <c r="AB170" s="40"/>
      <c r="AC170" s="40"/>
      <c r="AD170" s="40"/>
      <c r="AE170" s="16"/>
      <c r="AF170" s="16"/>
      <c r="AG170" s="16"/>
      <c r="AH170" s="16"/>
      <c r="AI170" s="16"/>
      <c r="AJ170" s="16"/>
    </row>
    <row r="171" spans="1:36" ht="56.25" hidden="1" customHeight="1">
      <c r="A171" s="284"/>
      <c r="B171" s="20"/>
      <c r="C171" s="210"/>
      <c r="D171" s="186"/>
      <c r="E171" s="148"/>
      <c r="F171" s="137">
        <f t="shared" si="97"/>
        <v>0</v>
      </c>
      <c r="G171" s="137"/>
      <c r="H171" s="152"/>
      <c r="I171" s="160"/>
      <c r="J171" s="160"/>
      <c r="K171" s="160"/>
      <c r="L171" s="136"/>
      <c r="M171" s="136"/>
      <c r="N171" s="136"/>
      <c r="O171" s="136"/>
      <c r="P171" s="136"/>
      <c r="Q171" s="136"/>
      <c r="R171" s="136"/>
      <c r="S171" s="136"/>
      <c r="T171" s="140">
        <f t="shared" si="98"/>
        <v>0</v>
      </c>
      <c r="U171" s="166"/>
      <c r="V171" s="136">
        <f t="shared" si="99"/>
        <v>0</v>
      </c>
      <c r="W171" s="136" t="e">
        <f t="shared" si="100"/>
        <v>#DIV/0!</v>
      </c>
      <c r="X171" s="40"/>
      <c r="Y171" s="40"/>
      <c r="Z171" s="40"/>
      <c r="AA171" s="40"/>
      <c r="AB171" s="40"/>
      <c r="AC171" s="40"/>
      <c r="AD171" s="40"/>
      <c r="AE171" s="16"/>
      <c r="AF171" s="16"/>
      <c r="AG171" s="16"/>
      <c r="AH171" s="16"/>
      <c r="AI171" s="16"/>
      <c r="AJ171" s="16"/>
    </row>
    <row r="172" spans="1:36" ht="38.25" hidden="1" customHeight="1">
      <c r="A172" s="284"/>
      <c r="B172" s="20"/>
      <c r="C172" s="210"/>
      <c r="D172" s="186"/>
      <c r="E172" s="148"/>
      <c r="F172" s="137">
        <f t="shared" si="97"/>
        <v>0</v>
      </c>
      <c r="G172" s="137"/>
      <c r="H172" s="152"/>
      <c r="I172" s="160"/>
      <c r="J172" s="160"/>
      <c r="K172" s="160"/>
      <c r="L172" s="136"/>
      <c r="M172" s="136"/>
      <c r="N172" s="136"/>
      <c r="O172" s="136"/>
      <c r="P172" s="136"/>
      <c r="Q172" s="136"/>
      <c r="R172" s="136"/>
      <c r="S172" s="136"/>
      <c r="T172" s="140">
        <f t="shared" si="98"/>
        <v>0</v>
      </c>
      <c r="U172" s="166"/>
      <c r="V172" s="136">
        <f t="shared" si="99"/>
        <v>0</v>
      </c>
      <c r="W172" s="136" t="e">
        <f t="shared" si="100"/>
        <v>#DIV/0!</v>
      </c>
      <c r="X172" s="40"/>
      <c r="Y172" s="40"/>
      <c r="Z172" s="40"/>
      <c r="AA172" s="40"/>
      <c r="AB172" s="40"/>
      <c r="AC172" s="40"/>
      <c r="AD172" s="40"/>
      <c r="AE172" s="16"/>
      <c r="AF172" s="16"/>
      <c r="AG172" s="16"/>
      <c r="AH172" s="16"/>
      <c r="AI172" s="16"/>
      <c r="AJ172" s="16"/>
    </row>
    <row r="173" spans="1:36" ht="30" hidden="1" customHeight="1">
      <c r="A173" s="284"/>
      <c r="B173" s="20"/>
      <c r="C173" s="210"/>
      <c r="D173" s="186"/>
      <c r="E173" s="148"/>
      <c r="F173" s="137">
        <f t="shared" si="97"/>
        <v>0</v>
      </c>
      <c r="G173" s="137"/>
      <c r="H173" s="152"/>
      <c r="I173" s="160"/>
      <c r="J173" s="160"/>
      <c r="K173" s="160"/>
      <c r="L173" s="136"/>
      <c r="M173" s="136"/>
      <c r="N173" s="136"/>
      <c r="O173" s="136"/>
      <c r="P173" s="136"/>
      <c r="Q173" s="136"/>
      <c r="R173" s="136"/>
      <c r="S173" s="136"/>
      <c r="T173" s="140">
        <f t="shared" si="98"/>
        <v>0</v>
      </c>
      <c r="U173" s="166"/>
      <c r="V173" s="136">
        <f t="shared" si="99"/>
        <v>0</v>
      </c>
      <c r="W173" s="136" t="e">
        <f t="shared" si="100"/>
        <v>#DIV/0!</v>
      </c>
      <c r="X173" s="40"/>
      <c r="Y173" s="40"/>
      <c r="Z173" s="40"/>
      <c r="AA173" s="40"/>
      <c r="AB173" s="40"/>
      <c r="AC173" s="40"/>
      <c r="AD173" s="40"/>
      <c r="AE173" s="16"/>
      <c r="AF173" s="16"/>
      <c r="AG173" s="16"/>
      <c r="AH173" s="16"/>
      <c r="AI173" s="16"/>
      <c r="AJ173" s="16"/>
    </row>
    <row r="174" spans="1:36" ht="28.5" hidden="1" customHeight="1">
      <c r="A174" s="284"/>
      <c r="B174" s="20"/>
      <c r="C174" s="210"/>
      <c r="D174" s="186"/>
      <c r="E174" s="148"/>
      <c r="F174" s="137">
        <f t="shared" si="97"/>
        <v>0</v>
      </c>
      <c r="G174" s="137"/>
      <c r="H174" s="152"/>
      <c r="I174" s="160"/>
      <c r="J174" s="160"/>
      <c r="K174" s="160"/>
      <c r="L174" s="136"/>
      <c r="M174" s="136"/>
      <c r="N174" s="136"/>
      <c r="O174" s="136"/>
      <c r="P174" s="136"/>
      <c r="Q174" s="136"/>
      <c r="R174" s="136"/>
      <c r="S174" s="136"/>
      <c r="T174" s="140">
        <f t="shared" si="98"/>
        <v>0</v>
      </c>
      <c r="U174" s="166"/>
      <c r="V174" s="136">
        <f t="shared" si="99"/>
        <v>0</v>
      </c>
      <c r="W174" s="136" t="e">
        <f t="shared" si="100"/>
        <v>#DIV/0!</v>
      </c>
      <c r="X174" s="40"/>
      <c r="Y174" s="40"/>
      <c r="Z174" s="40"/>
      <c r="AA174" s="40"/>
      <c r="AB174" s="40"/>
      <c r="AC174" s="40"/>
      <c r="AD174" s="40"/>
      <c r="AE174" s="16"/>
      <c r="AF174" s="16"/>
      <c r="AG174" s="16"/>
      <c r="AH174" s="16"/>
      <c r="AI174" s="16"/>
      <c r="AJ174" s="16"/>
    </row>
    <row r="175" spans="1:36" ht="28.5" hidden="1" customHeight="1">
      <c r="A175" s="284"/>
      <c r="B175" s="20"/>
      <c r="C175" s="210"/>
      <c r="D175" s="186"/>
      <c r="E175" s="148"/>
      <c r="F175" s="137">
        <f t="shared" si="97"/>
        <v>0</v>
      </c>
      <c r="G175" s="137"/>
      <c r="H175" s="152"/>
      <c r="I175" s="160"/>
      <c r="J175" s="160"/>
      <c r="K175" s="160"/>
      <c r="L175" s="136"/>
      <c r="M175" s="136"/>
      <c r="N175" s="136"/>
      <c r="O175" s="136"/>
      <c r="P175" s="136"/>
      <c r="Q175" s="136"/>
      <c r="R175" s="136"/>
      <c r="S175" s="136"/>
      <c r="T175" s="140">
        <f t="shared" si="98"/>
        <v>0</v>
      </c>
      <c r="U175" s="166"/>
      <c r="V175" s="136">
        <f t="shared" si="99"/>
        <v>0</v>
      </c>
      <c r="W175" s="136" t="e">
        <f t="shared" si="100"/>
        <v>#DIV/0!</v>
      </c>
      <c r="X175" s="40"/>
      <c r="Y175" s="40"/>
      <c r="Z175" s="40"/>
      <c r="AA175" s="40"/>
      <c r="AB175" s="40"/>
      <c r="AC175" s="40"/>
      <c r="AD175" s="40"/>
      <c r="AE175" s="16"/>
      <c r="AF175" s="16"/>
      <c r="AG175" s="16"/>
      <c r="AH175" s="16"/>
      <c r="AI175" s="16"/>
      <c r="AJ175" s="16"/>
    </row>
    <row r="176" spans="1:36" ht="28.5" hidden="1" customHeight="1">
      <c r="A176" s="284"/>
      <c r="B176" s="20"/>
      <c r="C176" s="210"/>
      <c r="D176" s="186"/>
      <c r="E176" s="148"/>
      <c r="F176" s="137">
        <f t="shared" si="97"/>
        <v>0</v>
      </c>
      <c r="G176" s="137"/>
      <c r="H176" s="152"/>
      <c r="I176" s="160"/>
      <c r="J176" s="160"/>
      <c r="K176" s="160"/>
      <c r="L176" s="136"/>
      <c r="M176" s="136"/>
      <c r="N176" s="136"/>
      <c r="O176" s="136"/>
      <c r="P176" s="136"/>
      <c r="Q176" s="136"/>
      <c r="R176" s="136"/>
      <c r="S176" s="136"/>
      <c r="T176" s="140">
        <f t="shared" si="98"/>
        <v>0</v>
      </c>
      <c r="U176" s="166"/>
      <c r="V176" s="136">
        <f t="shared" si="99"/>
        <v>0</v>
      </c>
      <c r="W176" s="136" t="e">
        <f t="shared" si="100"/>
        <v>#DIV/0!</v>
      </c>
      <c r="X176" s="40"/>
      <c r="Y176" s="40"/>
      <c r="Z176" s="40"/>
      <c r="AA176" s="40"/>
      <c r="AB176" s="40"/>
      <c r="AC176" s="40"/>
      <c r="AD176" s="40"/>
      <c r="AE176" s="16"/>
      <c r="AF176" s="16"/>
      <c r="AG176" s="16"/>
      <c r="AH176" s="16"/>
      <c r="AI176" s="16"/>
      <c r="AJ176" s="16"/>
    </row>
    <row r="177" spans="1:36" ht="45.75" hidden="1" customHeight="1">
      <c r="A177" s="284"/>
      <c r="B177" s="20"/>
      <c r="C177" s="210"/>
      <c r="D177" s="186"/>
      <c r="E177" s="148"/>
      <c r="F177" s="137">
        <f t="shared" si="97"/>
        <v>0</v>
      </c>
      <c r="G177" s="137"/>
      <c r="H177" s="152"/>
      <c r="I177" s="160"/>
      <c r="J177" s="160"/>
      <c r="K177" s="160"/>
      <c r="L177" s="136"/>
      <c r="M177" s="136"/>
      <c r="N177" s="136"/>
      <c r="O177" s="136"/>
      <c r="P177" s="136"/>
      <c r="Q177" s="136"/>
      <c r="R177" s="136"/>
      <c r="S177" s="136"/>
      <c r="T177" s="140">
        <f t="shared" si="98"/>
        <v>0</v>
      </c>
      <c r="U177" s="166"/>
      <c r="V177" s="136">
        <f t="shared" si="99"/>
        <v>0</v>
      </c>
      <c r="W177" s="136" t="e">
        <f t="shared" si="100"/>
        <v>#DIV/0!</v>
      </c>
      <c r="X177" s="40"/>
      <c r="Y177" s="40"/>
      <c r="Z177" s="40"/>
      <c r="AA177" s="40"/>
      <c r="AB177" s="40"/>
      <c r="AC177" s="40"/>
      <c r="AD177" s="40"/>
      <c r="AE177" s="16"/>
      <c r="AF177" s="16"/>
      <c r="AG177" s="16"/>
      <c r="AH177" s="16"/>
      <c r="AI177" s="16"/>
      <c r="AJ177" s="16"/>
    </row>
    <row r="178" spans="1:36" ht="56.25" hidden="1" customHeight="1">
      <c r="A178" s="284"/>
      <c r="B178" s="20"/>
      <c r="C178" s="210"/>
      <c r="D178" s="186"/>
      <c r="E178" s="148"/>
      <c r="F178" s="137">
        <f t="shared" si="97"/>
        <v>0</v>
      </c>
      <c r="G178" s="137"/>
      <c r="H178" s="152"/>
      <c r="I178" s="160"/>
      <c r="J178" s="160"/>
      <c r="K178" s="160"/>
      <c r="L178" s="136"/>
      <c r="M178" s="136"/>
      <c r="N178" s="136"/>
      <c r="O178" s="136"/>
      <c r="P178" s="136"/>
      <c r="Q178" s="136"/>
      <c r="R178" s="136"/>
      <c r="S178" s="136"/>
      <c r="T178" s="140">
        <f t="shared" si="98"/>
        <v>0</v>
      </c>
      <c r="U178" s="166"/>
      <c r="V178" s="136">
        <f t="shared" si="99"/>
        <v>0</v>
      </c>
      <c r="W178" s="136" t="e">
        <f t="shared" si="100"/>
        <v>#DIV/0!</v>
      </c>
      <c r="X178" s="40"/>
      <c r="Y178" s="40"/>
      <c r="Z178" s="40"/>
      <c r="AA178" s="40"/>
      <c r="AB178" s="40"/>
      <c r="AC178" s="40"/>
      <c r="AD178" s="40"/>
      <c r="AE178" s="16"/>
      <c r="AF178" s="16"/>
      <c r="AG178" s="16"/>
      <c r="AH178" s="16"/>
      <c r="AI178" s="16"/>
      <c r="AJ178" s="16"/>
    </row>
    <row r="179" spans="1:36" ht="78.75" hidden="1" customHeight="1">
      <c r="A179" s="284"/>
      <c r="B179" s="20">
        <v>3210</v>
      </c>
      <c r="C179" s="210"/>
      <c r="D179" s="187"/>
      <c r="E179" s="153"/>
      <c r="F179" s="137">
        <f t="shared" si="97"/>
        <v>0</v>
      </c>
      <c r="G179" s="137"/>
      <c r="H179" s="152"/>
      <c r="I179" s="160"/>
      <c r="J179" s="160"/>
      <c r="K179" s="160"/>
      <c r="L179" s="136"/>
      <c r="M179" s="136"/>
      <c r="N179" s="136"/>
      <c r="O179" s="136"/>
      <c r="P179" s="136"/>
      <c r="Q179" s="136"/>
      <c r="R179" s="136"/>
      <c r="S179" s="136"/>
      <c r="T179" s="140">
        <f t="shared" si="98"/>
        <v>0</v>
      </c>
      <c r="U179" s="135"/>
      <c r="V179" s="136">
        <f t="shared" si="99"/>
        <v>0</v>
      </c>
      <c r="W179" s="136" t="e">
        <f t="shared" si="100"/>
        <v>#DIV/0!</v>
      </c>
      <c r="X179" s="40"/>
      <c r="Y179" s="40"/>
      <c r="Z179" s="40"/>
      <c r="AA179" s="40"/>
      <c r="AB179" s="40"/>
      <c r="AC179" s="40"/>
      <c r="AD179" s="40"/>
      <c r="AE179" s="16"/>
      <c r="AF179" s="16"/>
      <c r="AG179" s="16"/>
      <c r="AH179" s="16"/>
      <c r="AI179" s="16"/>
      <c r="AJ179" s="16"/>
    </row>
    <row r="180" spans="1:36" ht="43.5" hidden="1" customHeight="1">
      <c r="A180" s="291"/>
      <c r="B180" s="84">
        <v>1217520</v>
      </c>
      <c r="C180" s="218" t="s">
        <v>46</v>
      </c>
      <c r="D180" s="193"/>
      <c r="E180" s="147">
        <f>E181</f>
        <v>0</v>
      </c>
      <c r="F180" s="147">
        <f t="shared" ref="F180:V180" si="101">F181</f>
        <v>0</v>
      </c>
      <c r="G180" s="147">
        <f t="shared" si="101"/>
        <v>0</v>
      </c>
      <c r="H180" s="156">
        <f t="shared" si="101"/>
        <v>0</v>
      </c>
      <c r="I180" s="156">
        <f t="shared" si="101"/>
        <v>0</v>
      </c>
      <c r="J180" s="156">
        <f t="shared" si="101"/>
        <v>0</v>
      </c>
      <c r="K180" s="156">
        <f t="shared" si="101"/>
        <v>0</v>
      </c>
      <c r="L180" s="156">
        <f t="shared" si="101"/>
        <v>0</v>
      </c>
      <c r="M180" s="156">
        <f t="shared" si="101"/>
        <v>0</v>
      </c>
      <c r="N180" s="156">
        <f t="shared" si="101"/>
        <v>0</v>
      </c>
      <c r="O180" s="156">
        <f t="shared" si="101"/>
        <v>0</v>
      </c>
      <c r="P180" s="156">
        <f t="shared" si="101"/>
        <v>0</v>
      </c>
      <c r="Q180" s="156">
        <f t="shared" si="101"/>
        <v>0</v>
      </c>
      <c r="R180" s="156">
        <f t="shared" si="101"/>
        <v>0</v>
      </c>
      <c r="S180" s="156">
        <f t="shared" si="101"/>
        <v>0</v>
      </c>
      <c r="T180" s="147">
        <f t="shared" si="101"/>
        <v>0</v>
      </c>
      <c r="U180" s="147">
        <f t="shared" si="101"/>
        <v>0</v>
      </c>
      <c r="V180" s="147">
        <f t="shared" si="101"/>
        <v>0</v>
      </c>
      <c r="W180" s="136" t="e">
        <f t="shared" si="100"/>
        <v>#DIV/0!</v>
      </c>
      <c r="X180" s="40"/>
      <c r="Y180" s="40"/>
      <c r="Z180" s="40"/>
      <c r="AA180" s="40"/>
      <c r="AB180" s="40"/>
      <c r="AC180" s="40"/>
      <c r="AD180" s="40"/>
      <c r="AE180" s="16"/>
      <c r="AF180" s="16"/>
      <c r="AG180" s="16"/>
      <c r="AH180" s="16"/>
      <c r="AI180" s="16"/>
      <c r="AJ180" s="16"/>
    </row>
    <row r="181" spans="1:36" ht="81.75" hidden="1" customHeight="1">
      <c r="A181" s="284"/>
      <c r="B181" s="20">
        <v>3110</v>
      </c>
      <c r="C181" s="99" t="s">
        <v>32</v>
      </c>
      <c r="D181" s="185" t="s">
        <v>63</v>
      </c>
      <c r="E181" s="148"/>
      <c r="F181" s="137">
        <f>G181+T181</f>
        <v>0</v>
      </c>
      <c r="G181" s="137"/>
      <c r="H181" s="152"/>
      <c r="I181" s="160"/>
      <c r="J181" s="160"/>
      <c r="K181" s="160"/>
      <c r="L181" s="136"/>
      <c r="M181" s="136"/>
      <c r="N181" s="136"/>
      <c r="O181" s="136"/>
      <c r="P181" s="136"/>
      <c r="Q181" s="136"/>
      <c r="R181" s="136"/>
      <c r="S181" s="136"/>
      <c r="T181" s="140">
        <f>H181+I181+J181+K181+L181+M181+N181+O181+P181+Q181</f>
        <v>0</v>
      </c>
      <c r="U181" s="135"/>
      <c r="V181" s="136">
        <f>E181-F181</f>
        <v>0</v>
      </c>
      <c r="W181" s="136" t="e">
        <f t="shared" si="100"/>
        <v>#DIV/0!</v>
      </c>
      <c r="X181" s="40"/>
      <c r="Y181" s="40"/>
      <c r="Z181" s="40"/>
      <c r="AA181" s="40"/>
      <c r="AB181" s="40"/>
      <c r="AC181" s="40"/>
      <c r="AD181" s="40"/>
      <c r="AE181" s="16"/>
      <c r="AF181" s="16"/>
      <c r="AG181" s="16"/>
      <c r="AH181" s="16"/>
      <c r="AI181" s="16"/>
      <c r="AJ181" s="16"/>
    </row>
    <row r="182" spans="1:36" ht="53.25" customHeight="1">
      <c r="A182" s="288">
        <v>74</v>
      </c>
      <c r="B182" s="330">
        <v>1217670</v>
      </c>
      <c r="C182" s="103" t="s">
        <v>130</v>
      </c>
      <c r="D182" s="331"/>
      <c r="E182" s="147">
        <f>E183</f>
        <v>700000</v>
      </c>
      <c r="F182" s="147">
        <f t="shared" ref="F182:V182" si="102">F183</f>
        <v>700000</v>
      </c>
      <c r="G182" s="147">
        <f t="shared" si="102"/>
        <v>700000</v>
      </c>
      <c r="H182" s="147">
        <f t="shared" si="102"/>
        <v>0</v>
      </c>
      <c r="I182" s="147">
        <f t="shared" si="102"/>
        <v>0</v>
      </c>
      <c r="J182" s="147">
        <f t="shared" si="102"/>
        <v>0</v>
      </c>
      <c r="K182" s="147">
        <f t="shared" si="102"/>
        <v>0</v>
      </c>
      <c r="L182" s="147">
        <f t="shared" si="102"/>
        <v>0</v>
      </c>
      <c r="M182" s="147">
        <f t="shared" si="102"/>
        <v>0</v>
      </c>
      <c r="N182" s="147">
        <f t="shared" si="102"/>
        <v>0</v>
      </c>
      <c r="O182" s="147">
        <f t="shared" si="102"/>
        <v>0</v>
      </c>
      <c r="P182" s="147">
        <f t="shared" si="102"/>
        <v>0</v>
      </c>
      <c r="Q182" s="147">
        <f t="shared" si="102"/>
        <v>0</v>
      </c>
      <c r="R182" s="147">
        <f t="shared" si="102"/>
        <v>0</v>
      </c>
      <c r="S182" s="147">
        <f t="shared" si="102"/>
        <v>0</v>
      </c>
      <c r="T182" s="147">
        <f t="shared" si="102"/>
        <v>0</v>
      </c>
      <c r="U182" s="147">
        <f t="shared" si="102"/>
        <v>700000</v>
      </c>
      <c r="V182" s="147">
        <f t="shared" si="102"/>
        <v>0</v>
      </c>
      <c r="W182" s="136">
        <f t="shared" si="100"/>
        <v>100</v>
      </c>
      <c r="X182" s="40"/>
      <c r="Y182" s="40"/>
      <c r="Z182" s="40"/>
      <c r="AA182" s="40"/>
      <c r="AB182" s="40"/>
      <c r="AC182" s="40"/>
      <c r="AD182" s="40"/>
      <c r="AE182" s="16"/>
      <c r="AF182" s="16"/>
      <c r="AG182" s="16"/>
      <c r="AH182" s="16"/>
      <c r="AI182" s="16"/>
      <c r="AJ182" s="16"/>
    </row>
    <row r="183" spans="1:36" ht="51" customHeight="1">
      <c r="A183" s="284">
        <v>75</v>
      </c>
      <c r="B183" s="20">
        <v>3210</v>
      </c>
      <c r="C183" s="321" t="s">
        <v>31</v>
      </c>
      <c r="D183" s="185" t="s">
        <v>157</v>
      </c>
      <c r="E183" s="148">
        <v>700000</v>
      </c>
      <c r="F183" s="137">
        <f>G183+T183</f>
        <v>700000</v>
      </c>
      <c r="G183" s="137">
        <v>700000</v>
      </c>
      <c r="H183" s="140"/>
      <c r="I183" s="160"/>
      <c r="J183" s="160"/>
      <c r="K183" s="160"/>
      <c r="L183" s="136"/>
      <c r="M183" s="136"/>
      <c r="N183" s="136"/>
      <c r="O183" s="136"/>
      <c r="P183" s="136"/>
      <c r="Q183" s="136"/>
      <c r="R183" s="136"/>
      <c r="S183" s="136"/>
      <c r="T183" s="140">
        <f>H183+I183+J183+K183+L183+M183+N183</f>
        <v>0</v>
      </c>
      <c r="U183" s="135">
        <v>700000</v>
      </c>
      <c r="V183" s="136">
        <f>E183-F183</f>
        <v>0</v>
      </c>
      <c r="W183" s="136">
        <f t="shared" si="100"/>
        <v>100</v>
      </c>
      <c r="X183" s="40"/>
      <c r="Y183" s="40"/>
      <c r="Z183" s="40"/>
      <c r="AA183" s="40"/>
      <c r="AB183" s="40"/>
      <c r="AC183" s="40"/>
      <c r="AD183" s="40"/>
      <c r="AE183" s="16"/>
      <c r="AF183" s="16"/>
      <c r="AG183" s="16"/>
      <c r="AH183" s="16"/>
      <c r="AI183" s="16"/>
      <c r="AJ183" s="16"/>
    </row>
    <row r="184" spans="1:36" ht="57" customHeight="1">
      <c r="A184" s="291">
        <v>76</v>
      </c>
      <c r="B184" s="84">
        <v>1218110</v>
      </c>
      <c r="C184" s="272" t="s">
        <v>90</v>
      </c>
      <c r="D184" s="188" t="s">
        <v>2</v>
      </c>
      <c r="E184" s="147">
        <f>E185+E186</f>
        <v>25068400</v>
      </c>
      <c r="F184" s="147">
        <f t="shared" ref="F184:V184" si="103">F185+F186</f>
        <v>14167700</v>
      </c>
      <c r="G184" s="147">
        <f t="shared" si="103"/>
        <v>14167700</v>
      </c>
      <c r="H184" s="147">
        <f t="shared" si="103"/>
        <v>0</v>
      </c>
      <c r="I184" s="147">
        <f t="shared" si="103"/>
        <v>0</v>
      </c>
      <c r="J184" s="147">
        <f t="shared" si="103"/>
        <v>0</v>
      </c>
      <c r="K184" s="147">
        <f t="shared" si="103"/>
        <v>0</v>
      </c>
      <c r="L184" s="147">
        <f t="shared" si="103"/>
        <v>0</v>
      </c>
      <c r="M184" s="147">
        <f t="shared" si="103"/>
        <v>0</v>
      </c>
      <c r="N184" s="147">
        <f t="shared" si="103"/>
        <v>0</v>
      </c>
      <c r="O184" s="147">
        <f t="shared" si="103"/>
        <v>0</v>
      </c>
      <c r="P184" s="147">
        <f t="shared" si="103"/>
        <v>0</v>
      </c>
      <c r="Q184" s="147">
        <f t="shared" si="103"/>
        <v>0</v>
      </c>
      <c r="R184" s="147">
        <f t="shared" si="103"/>
        <v>0</v>
      </c>
      <c r="S184" s="147">
        <f t="shared" si="103"/>
        <v>0</v>
      </c>
      <c r="T184" s="147">
        <f t="shared" si="103"/>
        <v>0</v>
      </c>
      <c r="U184" s="147">
        <f t="shared" si="103"/>
        <v>14100000</v>
      </c>
      <c r="V184" s="147">
        <f t="shared" si="103"/>
        <v>10900700</v>
      </c>
      <c r="W184" s="136">
        <f t="shared" ref="W184:W187" si="104">U184*100/E184</f>
        <v>56.246110641285441</v>
      </c>
      <c r="X184" s="40"/>
      <c r="Y184" s="40"/>
      <c r="Z184" s="40"/>
      <c r="AA184" s="40"/>
      <c r="AB184" s="40"/>
      <c r="AC184" s="40"/>
      <c r="AD184" s="40"/>
      <c r="AE184" s="16"/>
      <c r="AF184" s="16"/>
      <c r="AG184" s="16"/>
      <c r="AH184" s="16"/>
      <c r="AI184" s="16"/>
      <c r="AJ184" s="16"/>
    </row>
    <row r="185" spans="1:36" ht="75.75" customHeight="1">
      <c r="A185" s="284">
        <v>77</v>
      </c>
      <c r="B185" s="20">
        <v>3110</v>
      </c>
      <c r="C185" s="246" t="s">
        <v>32</v>
      </c>
      <c r="D185" s="277" t="s">
        <v>132</v>
      </c>
      <c r="E185" s="148">
        <v>25000700</v>
      </c>
      <c r="F185" s="137">
        <f>G185+T185</f>
        <v>14100000</v>
      </c>
      <c r="G185" s="137">
        <v>14100000</v>
      </c>
      <c r="H185" s="140"/>
      <c r="I185" s="266"/>
      <c r="J185" s="266"/>
      <c r="K185" s="266"/>
      <c r="L185" s="150"/>
      <c r="M185" s="150"/>
      <c r="N185" s="150"/>
      <c r="O185" s="150"/>
      <c r="P185" s="150"/>
      <c r="Q185" s="150"/>
      <c r="R185" s="150"/>
      <c r="S185" s="150"/>
      <c r="T185" s="140">
        <f>H185+I185+J185+K185+L185+M185+N185+O185+P185+Q185</f>
        <v>0</v>
      </c>
      <c r="U185" s="140">
        <v>14100000</v>
      </c>
      <c r="V185" s="136">
        <f>E185-F185</f>
        <v>10900700</v>
      </c>
      <c r="W185" s="136">
        <f t="shared" si="104"/>
        <v>56.398420844216361</v>
      </c>
      <c r="X185" s="40"/>
      <c r="Y185" s="40"/>
      <c r="Z185" s="40"/>
      <c r="AA185" s="40"/>
      <c r="AB185" s="40"/>
      <c r="AC185" s="40"/>
      <c r="AD185" s="40"/>
      <c r="AE185" s="16"/>
      <c r="AF185" s="16"/>
      <c r="AG185" s="16"/>
      <c r="AH185" s="16"/>
      <c r="AI185" s="16"/>
      <c r="AJ185" s="16"/>
    </row>
    <row r="186" spans="1:36" ht="54.75" customHeight="1">
      <c r="A186" s="284">
        <v>78</v>
      </c>
      <c r="B186" s="20">
        <v>3210</v>
      </c>
      <c r="C186" s="321" t="s">
        <v>31</v>
      </c>
      <c r="D186" s="277" t="s">
        <v>131</v>
      </c>
      <c r="E186" s="148">
        <v>67700</v>
      </c>
      <c r="F186" s="137">
        <f>G186+T186</f>
        <v>67700</v>
      </c>
      <c r="G186" s="137">
        <v>67700</v>
      </c>
      <c r="H186" s="140"/>
      <c r="I186" s="266"/>
      <c r="J186" s="266"/>
      <c r="K186" s="266"/>
      <c r="L186" s="150"/>
      <c r="M186" s="150"/>
      <c r="N186" s="150"/>
      <c r="O186" s="150"/>
      <c r="P186" s="150"/>
      <c r="Q186" s="150"/>
      <c r="R186" s="150"/>
      <c r="S186" s="150"/>
      <c r="T186" s="140">
        <f>H186+I186+J186+K186+L186+M186+N186+O186+P186+Q186</f>
        <v>0</v>
      </c>
      <c r="U186" s="140">
        <v>0</v>
      </c>
      <c r="V186" s="136">
        <f>E186-F186</f>
        <v>0</v>
      </c>
      <c r="W186" s="136">
        <f t="shared" si="104"/>
        <v>0</v>
      </c>
      <c r="X186" s="40"/>
      <c r="Y186" s="40"/>
      <c r="Z186" s="40"/>
      <c r="AA186" s="40"/>
      <c r="AB186" s="40"/>
      <c r="AC186" s="40"/>
      <c r="AD186" s="40"/>
      <c r="AE186" s="16"/>
      <c r="AF186" s="16"/>
      <c r="AG186" s="16"/>
      <c r="AH186" s="16"/>
      <c r="AI186" s="16"/>
      <c r="AJ186" s="16"/>
    </row>
    <row r="187" spans="1:36" ht="131.25" customHeight="1">
      <c r="A187" s="284">
        <v>79</v>
      </c>
      <c r="B187" s="190" t="s">
        <v>40</v>
      </c>
      <c r="C187" s="220" t="s">
        <v>66</v>
      </c>
      <c r="D187" s="191"/>
      <c r="E187" s="192">
        <f>E191</f>
        <v>24950</v>
      </c>
      <c r="F187" s="192">
        <f>F191</f>
        <v>14568</v>
      </c>
      <c r="G187" s="192">
        <f t="shared" ref="G187:V187" si="105">G191</f>
        <v>14568</v>
      </c>
      <c r="H187" s="192">
        <f t="shared" si="105"/>
        <v>0</v>
      </c>
      <c r="I187" s="192">
        <f t="shared" si="105"/>
        <v>0</v>
      </c>
      <c r="J187" s="192">
        <f t="shared" si="105"/>
        <v>0</v>
      </c>
      <c r="K187" s="192">
        <f t="shared" si="105"/>
        <v>0</v>
      </c>
      <c r="L187" s="192">
        <f t="shared" si="105"/>
        <v>0</v>
      </c>
      <c r="M187" s="192">
        <f t="shared" si="105"/>
        <v>0</v>
      </c>
      <c r="N187" s="192">
        <f t="shared" si="105"/>
        <v>0</v>
      </c>
      <c r="O187" s="192">
        <f t="shared" si="105"/>
        <v>0</v>
      </c>
      <c r="P187" s="192">
        <f t="shared" si="105"/>
        <v>0</v>
      </c>
      <c r="Q187" s="192">
        <f t="shared" si="105"/>
        <v>0</v>
      </c>
      <c r="R187" s="192">
        <f t="shared" si="105"/>
        <v>0</v>
      </c>
      <c r="S187" s="192">
        <f t="shared" si="105"/>
        <v>0</v>
      </c>
      <c r="T187" s="192">
        <f t="shared" si="105"/>
        <v>0</v>
      </c>
      <c r="U187" s="192">
        <f t="shared" si="105"/>
        <v>4068</v>
      </c>
      <c r="V187" s="192">
        <f t="shared" si="105"/>
        <v>10382</v>
      </c>
      <c r="W187" s="136">
        <f t="shared" si="104"/>
        <v>16.304609218436873</v>
      </c>
      <c r="X187" s="40"/>
      <c r="Y187" s="40"/>
      <c r="Z187" s="40"/>
      <c r="AA187" s="40"/>
      <c r="AB187" s="40"/>
      <c r="AC187" s="40"/>
      <c r="AD187" s="40"/>
      <c r="AE187" s="16"/>
      <c r="AF187" s="16"/>
      <c r="AG187" s="16"/>
      <c r="AH187" s="16"/>
      <c r="AI187" s="16"/>
      <c r="AJ187" s="16"/>
    </row>
    <row r="188" spans="1:36" ht="50.25" hidden="1" customHeight="1">
      <c r="A188" s="284"/>
      <c r="B188" s="202"/>
      <c r="C188" s="210"/>
      <c r="D188" s="219"/>
      <c r="E188" s="153"/>
      <c r="F188" s="153">
        <f>T188</f>
        <v>0</v>
      </c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3">
        <f>H188+I188+J188</f>
        <v>0</v>
      </c>
      <c r="U188" s="154"/>
      <c r="V188" s="153">
        <f>E188-F188</f>
        <v>0</v>
      </c>
      <c r="W188" s="153" t="e">
        <f>W192+#REF!</f>
        <v>#REF!</v>
      </c>
      <c r="X188" s="40"/>
      <c r="Y188" s="40"/>
      <c r="Z188" s="40"/>
      <c r="AA188" s="40"/>
      <c r="AB188" s="40"/>
      <c r="AC188" s="40"/>
      <c r="AD188" s="40"/>
      <c r="AE188" s="16"/>
      <c r="AF188" s="16"/>
      <c r="AG188" s="16"/>
      <c r="AH188" s="16"/>
      <c r="AI188" s="16"/>
      <c r="AJ188" s="16"/>
    </row>
    <row r="189" spans="1:36" ht="49.5" hidden="1" customHeight="1">
      <c r="A189" s="288"/>
      <c r="B189" s="170" t="s">
        <v>48</v>
      </c>
      <c r="C189" s="180" t="s">
        <v>46</v>
      </c>
      <c r="D189" s="189"/>
      <c r="E189" s="147">
        <f>E190</f>
        <v>0</v>
      </c>
      <c r="F189" s="151">
        <f t="shared" ref="F189:V189" si="106">F190</f>
        <v>0</v>
      </c>
      <c r="G189" s="151">
        <f t="shared" si="106"/>
        <v>0</v>
      </c>
      <c r="H189" s="151">
        <f t="shared" si="106"/>
        <v>0</v>
      </c>
      <c r="I189" s="151">
        <f t="shared" si="106"/>
        <v>0</v>
      </c>
      <c r="J189" s="151">
        <f t="shared" si="106"/>
        <v>0</v>
      </c>
      <c r="K189" s="151">
        <f t="shared" si="106"/>
        <v>0</v>
      </c>
      <c r="L189" s="151">
        <f t="shared" si="106"/>
        <v>0</v>
      </c>
      <c r="M189" s="151">
        <f t="shared" si="106"/>
        <v>0</v>
      </c>
      <c r="N189" s="151">
        <f t="shared" si="106"/>
        <v>0</v>
      </c>
      <c r="O189" s="151">
        <f t="shared" si="106"/>
        <v>0</v>
      </c>
      <c r="P189" s="151">
        <f t="shared" si="106"/>
        <v>0</v>
      </c>
      <c r="Q189" s="151">
        <f t="shared" si="106"/>
        <v>0</v>
      </c>
      <c r="R189" s="151">
        <f t="shared" si="106"/>
        <v>0</v>
      </c>
      <c r="S189" s="151">
        <f t="shared" si="106"/>
        <v>0</v>
      </c>
      <c r="T189" s="151">
        <f t="shared" si="106"/>
        <v>0</v>
      </c>
      <c r="U189" s="147">
        <f t="shared" si="106"/>
        <v>0</v>
      </c>
      <c r="V189" s="147">
        <f t="shared" si="106"/>
        <v>0</v>
      </c>
      <c r="W189" s="136" t="e">
        <f t="shared" ref="W189:W200" si="107">U189*100/E189</f>
        <v>#DIV/0!</v>
      </c>
      <c r="X189" s="40"/>
      <c r="Y189" s="40"/>
      <c r="Z189" s="40"/>
      <c r="AA189" s="40"/>
      <c r="AB189" s="40"/>
      <c r="AC189" s="40"/>
      <c r="AD189" s="40"/>
      <c r="AE189" s="16"/>
      <c r="AF189" s="16"/>
      <c r="AG189" s="16"/>
      <c r="AH189" s="16"/>
      <c r="AI189" s="16"/>
      <c r="AJ189" s="16"/>
    </row>
    <row r="190" spans="1:36" ht="81.75" hidden="1" customHeight="1">
      <c r="A190" s="284"/>
      <c r="B190" s="169" t="s">
        <v>7</v>
      </c>
      <c r="C190" s="99" t="s">
        <v>32</v>
      </c>
      <c r="D190" s="175" t="s">
        <v>49</v>
      </c>
      <c r="E190" s="148"/>
      <c r="F190" s="149">
        <f>G190+T190</f>
        <v>0</v>
      </c>
      <c r="G190" s="149"/>
      <c r="H190" s="265"/>
      <c r="I190" s="266"/>
      <c r="J190" s="266"/>
      <c r="K190" s="266"/>
      <c r="L190" s="150"/>
      <c r="M190" s="150"/>
      <c r="N190" s="150"/>
      <c r="O190" s="150"/>
      <c r="P190" s="150"/>
      <c r="Q190" s="150"/>
      <c r="R190" s="150"/>
      <c r="S190" s="150"/>
      <c r="T190" s="140">
        <f>H190+I190+J190+K190</f>
        <v>0</v>
      </c>
      <c r="U190" s="140"/>
      <c r="V190" s="136">
        <f>E190-F190</f>
        <v>0</v>
      </c>
      <c r="W190" s="136" t="e">
        <f t="shared" si="107"/>
        <v>#DIV/0!</v>
      </c>
      <c r="X190" s="40"/>
      <c r="Y190" s="40"/>
      <c r="Z190" s="40"/>
      <c r="AA190" s="40"/>
      <c r="AB190" s="40"/>
      <c r="AC190" s="40"/>
      <c r="AD190" s="40"/>
      <c r="AE190" s="16"/>
      <c r="AF190" s="16"/>
      <c r="AG190" s="16"/>
      <c r="AH190" s="16"/>
      <c r="AI190" s="16"/>
      <c r="AJ190" s="16"/>
    </row>
    <row r="191" spans="1:36" ht="59.25" customHeight="1">
      <c r="A191" s="288">
        <v>80</v>
      </c>
      <c r="B191" s="247" t="s">
        <v>41</v>
      </c>
      <c r="C191" s="278" t="s">
        <v>17</v>
      </c>
      <c r="D191" s="189"/>
      <c r="E191" s="147">
        <f>E192</f>
        <v>24950</v>
      </c>
      <c r="F191" s="147">
        <f>F192</f>
        <v>14568</v>
      </c>
      <c r="G191" s="151">
        <f t="shared" ref="G191:V191" si="108">G192</f>
        <v>14568</v>
      </c>
      <c r="H191" s="151">
        <f t="shared" si="108"/>
        <v>0</v>
      </c>
      <c r="I191" s="151">
        <f t="shared" si="108"/>
        <v>0</v>
      </c>
      <c r="J191" s="151">
        <f t="shared" si="108"/>
        <v>0</v>
      </c>
      <c r="K191" s="151">
        <f t="shared" si="108"/>
        <v>0</v>
      </c>
      <c r="L191" s="151">
        <f t="shared" si="108"/>
        <v>0</v>
      </c>
      <c r="M191" s="151">
        <f t="shared" si="108"/>
        <v>0</v>
      </c>
      <c r="N191" s="151">
        <f t="shared" si="108"/>
        <v>0</v>
      </c>
      <c r="O191" s="151">
        <f t="shared" si="108"/>
        <v>0</v>
      </c>
      <c r="P191" s="151">
        <f t="shared" si="108"/>
        <v>0</v>
      </c>
      <c r="Q191" s="151">
        <f t="shared" si="108"/>
        <v>0</v>
      </c>
      <c r="R191" s="151">
        <f t="shared" si="108"/>
        <v>0</v>
      </c>
      <c r="S191" s="151">
        <f t="shared" si="108"/>
        <v>0</v>
      </c>
      <c r="T191" s="151">
        <f t="shared" si="108"/>
        <v>0</v>
      </c>
      <c r="U191" s="147">
        <f t="shared" si="108"/>
        <v>4068</v>
      </c>
      <c r="V191" s="147">
        <f t="shared" si="108"/>
        <v>10382</v>
      </c>
      <c r="W191" s="136">
        <f t="shared" si="107"/>
        <v>16.304609218436873</v>
      </c>
      <c r="X191" s="40"/>
      <c r="Y191" s="40"/>
      <c r="Z191" s="40"/>
      <c r="AA191" s="40"/>
      <c r="AB191" s="40"/>
      <c r="AC191" s="40"/>
      <c r="AD191" s="40"/>
      <c r="AE191" s="16"/>
      <c r="AF191" s="16"/>
      <c r="AG191" s="16"/>
      <c r="AH191" s="16"/>
      <c r="AI191" s="16"/>
      <c r="AJ191" s="16"/>
    </row>
    <row r="192" spans="1:36" ht="62.25" customHeight="1">
      <c r="A192" s="284">
        <v>81</v>
      </c>
      <c r="B192" s="248" t="s">
        <v>50</v>
      </c>
      <c r="C192" s="94" t="s">
        <v>11</v>
      </c>
      <c r="D192" s="100" t="s">
        <v>75</v>
      </c>
      <c r="E192" s="148">
        <v>24950</v>
      </c>
      <c r="F192" s="148">
        <f>G192+T192</f>
        <v>14568</v>
      </c>
      <c r="G192" s="148">
        <v>14568</v>
      </c>
      <c r="H192" s="145"/>
      <c r="I192" s="249"/>
      <c r="J192" s="362"/>
      <c r="K192" s="362"/>
      <c r="L192" s="363"/>
      <c r="M192" s="363"/>
      <c r="N192" s="363"/>
      <c r="O192" s="363"/>
      <c r="P192" s="363"/>
      <c r="Q192" s="363"/>
      <c r="R192" s="363"/>
      <c r="S192" s="363"/>
      <c r="T192" s="145">
        <f>H192+I192+J192</f>
        <v>0</v>
      </c>
      <c r="U192" s="145">
        <v>4068</v>
      </c>
      <c r="V192" s="249">
        <f>E192-F192</f>
        <v>10382</v>
      </c>
      <c r="W192" s="136">
        <f t="shared" si="107"/>
        <v>16.304609218436873</v>
      </c>
      <c r="X192" s="40"/>
      <c r="Y192" s="40"/>
      <c r="Z192" s="40"/>
      <c r="AA192" s="40"/>
      <c r="AB192" s="40"/>
      <c r="AC192" s="40"/>
      <c r="AD192" s="40"/>
      <c r="AE192" s="16"/>
      <c r="AF192" s="16"/>
      <c r="AG192" s="16"/>
      <c r="AH192" s="16"/>
      <c r="AI192" s="16"/>
      <c r="AJ192" s="16"/>
    </row>
    <row r="193" spans="1:36" ht="104.25" customHeight="1">
      <c r="A193" s="289">
        <v>82</v>
      </c>
      <c r="B193" s="110">
        <v>37</v>
      </c>
      <c r="C193" s="167" t="s">
        <v>65</v>
      </c>
      <c r="D193" s="109" t="s">
        <v>4</v>
      </c>
      <c r="E193" s="142">
        <f>E194+E196</f>
        <v>100000</v>
      </c>
      <c r="F193" s="142">
        <f>F194+F196</f>
        <v>28803.18</v>
      </c>
      <c r="G193" s="142">
        <f t="shared" ref="F193:V193" si="109">G194+G196</f>
        <v>28803.18</v>
      </c>
      <c r="H193" s="142">
        <f t="shared" si="109"/>
        <v>0</v>
      </c>
      <c r="I193" s="142">
        <f t="shared" si="109"/>
        <v>0</v>
      </c>
      <c r="J193" s="142">
        <f t="shared" si="109"/>
        <v>0</v>
      </c>
      <c r="K193" s="142">
        <f t="shared" si="109"/>
        <v>0</v>
      </c>
      <c r="L193" s="142">
        <f t="shared" si="109"/>
        <v>0</v>
      </c>
      <c r="M193" s="142">
        <f t="shared" si="109"/>
        <v>0</v>
      </c>
      <c r="N193" s="142">
        <f t="shared" si="109"/>
        <v>0</v>
      </c>
      <c r="O193" s="142">
        <f t="shared" si="109"/>
        <v>0</v>
      </c>
      <c r="P193" s="142">
        <f t="shared" si="109"/>
        <v>0</v>
      </c>
      <c r="Q193" s="142">
        <f t="shared" si="109"/>
        <v>0</v>
      </c>
      <c r="R193" s="142">
        <f t="shared" si="109"/>
        <v>0</v>
      </c>
      <c r="S193" s="142">
        <f t="shared" si="109"/>
        <v>0</v>
      </c>
      <c r="T193" s="142">
        <f t="shared" si="109"/>
        <v>0</v>
      </c>
      <c r="U193" s="142">
        <f t="shared" si="109"/>
        <v>0</v>
      </c>
      <c r="V193" s="142">
        <f t="shared" si="109"/>
        <v>71196.820000000007</v>
      </c>
      <c r="W193" s="136">
        <f t="shared" si="107"/>
        <v>0</v>
      </c>
      <c r="X193" s="40"/>
      <c r="Y193" s="40"/>
      <c r="Z193" s="40"/>
      <c r="AA193" s="40"/>
      <c r="AB193" s="40"/>
      <c r="AC193" s="40"/>
      <c r="AD193" s="40"/>
      <c r="AE193" s="16"/>
      <c r="AF193" s="16"/>
      <c r="AG193" s="16"/>
      <c r="AH193" s="16"/>
      <c r="AI193" s="16"/>
      <c r="AJ193" s="16"/>
    </row>
    <row r="194" spans="1:36" ht="75.75" customHeight="1">
      <c r="A194" s="286">
        <v>83</v>
      </c>
      <c r="B194" s="62" t="s">
        <v>33</v>
      </c>
      <c r="C194" s="272" t="s">
        <v>16</v>
      </c>
      <c r="D194" s="64"/>
      <c r="E194" s="143">
        <f>E195</f>
        <v>50000</v>
      </c>
      <c r="F194" s="143">
        <f t="shared" ref="F194:V194" si="110">F195</f>
        <v>28803.18</v>
      </c>
      <c r="G194" s="143">
        <f t="shared" si="110"/>
        <v>28803.18</v>
      </c>
      <c r="H194" s="144">
        <f t="shared" si="110"/>
        <v>0</v>
      </c>
      <c r="I194" s="144">
        <f t="shared" si="110"/>
        <v>0</v>
      </c>
      <c r="J194" s="144">
        <f t="shared" si="110"/>
        <v>0</v>
      </c>
      <c r="K194" s="144">
        <f t="shared" si="110"/>
        <v>0</v>
      </c>
      <c r="L194" s="144">
        <f t="shared" si="110"/>
        <v>0</v>
      </c>
      <c r="M194" s="144">
        <f t="shared" si="110"/>
        <v>0</v>
      </c>
      <c r="N194" s="144">
        <f t="shared" si="110"/>
        <v>0</v>
      </c>
      <c r="O194" s="144">
        <f t="shared" si="110"/>
        <v>0</v>
      </c>
      <c r="P194" s="144">
        <f t="shared" si="110"/>
        <v>0</v>
      </c>
      <c r="Q194" s="144">
        <f t="shared" si="110"/>
        <v>0</v>
      </c>
      <c r="R194" s="144">
        <f t="shared" si="110"/>
        <v>0</v>
      </c>
      <c r="S194" s="144">
        <f t="shared" si="110"/>
        <v>0</v>
      </c>
      <c r="T194" s="143">
        <f t="shared" si="110"/>
        <v>0</v>
      </c>
      <c r="U194" s="143">
        <f t="shared" si="110"/>
        <v>0</v>
      </c>
      <c r="V194" s="143">
        <f t="shared" si="110"/>
        <v>21196.82</v>
      </c>
      <c r="W194" s="136">
        <f t="shared" si="107"/>
        <v>0</v>
      </c>
      <c r="X194" s="40"/>
      <c r="Y194" s="40"/>
      <c r="Z194" s="40"/>
      <c r="AA194" s="40"/>
      <c r="AB194" s="40"/>
      <c r="AC194" s="40"/>
      <c r="AD194" s="40"/>
      <c r="AE194" s="16"/>
      <c r="AF194" s="16"/>
      <c r="AG194" s="16"/>
      <c r="AH194" s="16"/>
      <c r="AI194" s="16"/>
      <c r="AJ194" s="16"/>
    </row>
    <row r="195" spans="1:36" ht="46.5" customHeight="1">
      <c r="A195" s="287">
        <v>84</v>
      </c>
      <c r="B195" s="56">
        <v>3110</v>
      </c>
      <c r="C195" s="19" t="s">
        <v>1</v>
      </c>
      <c r="D195" s="81" t="s">
        <v>64</v>
      </c>
      <c r="E195" s="145">
        <v>50000</v>
      </c>
      <c r="F195" s="140">
        <f>G195+T195</f>
        <v>28803.18</v>
      </c>
      <c r="G195" s="140">
        <v>28803.18</v>
      </c>
      <c r="H195" s="135"/>
      <c r="I195" s="152"/>
      <c r="J195" s="152"/>
      <c r="K195" s="152"/>
      <c r="L195" s="140"/>
      <c r="M195" s="140"/>
      <c r="N195" s="140"/>
      <c r="O195" s="140"/>
      <c r="P195" s="140"/>
      <c r="Q195" s="140"/>
      <c r="R195" s="140"/>
      <c r="S195" s="140"/>
      <c r="T195" s="140">
        <f>H195+I195+J195+K195+L195+M195+N195+O195+P195+Q195+R195+S195</f>
        <v>0</v>
      </c>
      <c r="U195" s="135">
        <v>0</v>
      </c>
      <c r="V195" s="136">
        <f>E195-F195</f>
        <v>21196.82</v>
      </c>
      <c r="W195" s="136">
        <f t="shared" si="107"/>
        <v>0</v>
      </c>
      <c r="X195" s="40"/>
      <c r="Y195" s="40"/>
      <c r="Z195" s="40"/>
      <c r="AA195" s="40"/>
      <c r="AB195" s="40"/>
      <c r="AC195" s="40"/>
      <c r="AD195" s="40"/>
      <c r="AE195" s="16"/>
      <c r="AF195" s="16"/>
      <c r="AG195" s="16"/>
      <c r="AH195" s="16"/>
      <c r="AI195" s="16"/>
      <c r="AJ195" s="16"/>
    </row>
    <row r="196" spans="1:36" ht="36.75" customHeight="1">
      <c r="A196" s="288">
        <v>85</v>
      </c>
      <c r="B196" s="76">
        <v>3717520</v>
      </c>
      <c r="C196" s="278" t="s">
        <v>46</v>
      </c>
      <c r="D196" s="183"/>
      <c r="E196" s="147">
        <f>E197</f>
        <v>50000</v>
      </c>
      <c r="F196" s="147">
        <f t="shared" ref="F196:V196" si="111">F197</f>
        <v>0</v>
      </c>
      <c r="G196" s="147">
        <f t="shared" si="111"/>
        <v>0</v>
      </c>
      <c r="H196" s="147">
        <f t="shared" si="111"/>
        <v>0</v>
      </c>
      <c r="I196" s="147">
        <f t="shared" si="111"/>
        <v>0</v>
      </c>
      <c r="J196" s="147">
        <f t="shared" si="111"/>
        <v>0</v>
      </c>
      <c r="K196" s="147">
        <f t="shared" si="111"/>
        <v>0</v>
      </c>
      <c r="L196" s="147">
        <f t="shared" si="111"/>
        <v>0</v>
      </c>
      <c r="M196" s="147">
        <f t="shared" si="111"/>
        <v>0</v>
      </c>
      <c r="N196" s="147">
        <f t="shared" si="111"/>
        <v>0</v>
      </c>
      <c r="O196" s="147">
        <f t="shared" si="111"/>
        <v>0</v>
      </c>
      <c r="P196" s="147">
        <f t="shared" si="111"/>
        <v>0</v>
      </c>
      <c r="Q196" s="147">
        <f t="shared" si="111"/>
        <v>0</v>
      </c>
      <c r="R196" s="147">
        <f t="shared" si="111"/>
        <v>0</v>
      </c>
      <c r="S196" s="147">
        <f t="shared" si="111"/>
        <v>0</v>
      </c>
      <c r="T196" s="147">
        <f t="shared" si="111"/>
        <v>0</v>
      </c>
      <c r="U196" s="147">
        <f t="shared" si="111"/>
        <v>0</v>
      </c>
      <c r="V196" s="147">
        <f t="shared" si="111"/>
        <v>50000</v>
      </c>
      <c r="W196" s="136">
        <f t="shared" si="107"/>
        <v>0</v>
      </c>
      <c r="X196" s="40"/>
      <c r="Y196" s="40"/>
      <c r="Z196" s="40"/>
      <c r="AA196" s="40"/>
      <c r="AB196" s="40"/>
      <c r="AC196" s="40"/>
      <c r="AD196" s="40"/>
      <c r="AE196" s="16"/>
      <c r="AF196" s="16"/>
      <c r="AG196" s="16"/>
      <c r="AH196" s="16"/>
      <c r="AI196" s="16"/>
      <c r="AJ196" s="16"/>
    </row>
    <row r="197" spans="1:36" ht="57.75" customHeight="1">
      <c r="A197" s="287">
        <v>86</v>
      </c>
      <c r="B197" s="56">
        <v>3110</v>
      </c>
      <c r="C197" s="19" t="s">
        <v>1</v>
      </c>
      <c r="D197" s="185" t="s">
        <v>93</v>
      </c>
      <c r="E197" s="145">
        <v>50000</v>
      </c>
      <c r="F197" s="140">
        <f>G197+T197</f>
        <v>0</v>
      </c>
      <c r="G197" s="140"/>
      <c r="H197" s="267"/>
      <c r="I197" s="152"/>
      <c r="J197" s="152"/>
      <c r="K197" s="152"/>
      <c r="L197" s="140"/>
      <c r="M197" s="140"/>
      <c r="N197" s="140"/>
      <c r="O197" s="140"/>
      <c r="P197" s="140"/>
      <c r="Q197" s="140"/>
      <c r="R197" s="140"/>
      <c r="S197" s="140"/>
      <c r="T197" s="140">
        <f>H197+I197+J197</f>
        <v>0</v>
      </c>
      <c r="U197" s="135">
        <v>0</v>
      </c>
      <c r="V197" s="136">
        <f>E197-F197</f>
        <v>50000</v>
      </c>
      <c r="W197" s="136">
        <f t="shared" si="107"/>
        <v>0</v>
      </c>
      <c r="X197" s="40"/>
      <c r="Y197" s="40"/>
      <c r="Z197" s="40"/>
      <c r="AA197" s="40"/>
      <c r="AB197" s="40"/>
      <c r="AC197" s="40"/>
      <c r="AD197" s="40"/>
      <c r="AE197" s="16"/>
      <c r="AF197" s="16"/>
      <c r="AG197" s="16"/>
      <c r="AH197" s="16"/>
      <c r="AI197" s="16"/>
      <c r="AJ197" s="16"/>
    </row>
    <row r="198" spans="1:36" ht="36.75" customHeight="1">
      <c r="A198" s="293">
        <v>87</v>
      </c>
      <c r="B198" s="113"/>
      <c r="C198" s="112"/>
      <c r="D198" s="227" t="s">
        <v>9</v>
      </c>
      <c r="E198" s="141">
        <f t="shared" ref="E198:V198" si="112">E40+E75+E95+E115+E122+E193+E106+E187</f>
        <v>95577039.770000011</v>
      </c>
      <c r="F198" s="141">
        <f t="shared" si="112"/>
        <v>50819186.480000004</v>
      </c>
      <c r="G198" s="141">
        <f t="shared" si="112"/>
        <v>50819186.480000004</v>
      </c>
      <c r="H198" s="141">
        <f t="shared" si="112"/>
        <v>0</v>
      </c>
      <c r="I198" s="141">
        <f t="shared" si="112"/>
        <v>0</v>
      </c>
      <c r="J198" s="141">
        <f t="shared" si="112"/>
        <v>0</v>
      </c>
      <c r="K198" s="141">
        <f t="shared" si="112"/>
        <v>0</v>
      </c>
      <c r="L198" s="141">
        <f t="shared" si="112"/>
        <v>0</v>
      </c>
      <c r="M198" s="141">
        <f t="shared" si="112"/>
        <v>0</v>
      </c>
      <c r="N198" s="141">
        <f t="shared" si="112"/>
        <v>0</v>
      </c>
      <c r="O198" s="141">
        <f t="shared" si="112"/>
        <v>0</v>
      </c>
      <c r="P198" s="141">
        <f t="shared" si="112"/>
        <v>0</v>
      </c>
      <c r="Q198" s="141">
        <f t="shared" si="112"/>
        <v>0</v>
      </c>
      <c r="R198" s="141">
        <f t="shared" si="112"/>
        <v>0</v>
      </c>
      <c r="S198" s="141">
        <f t="shared" si="112"/>
        <v>0</v>
      </c>
      <c r="T198" s="141">
        <f t="shared" si="112"/>
        <v>0</v>
      </c>
      <c r="U198" s="141">
        <f>U40+U75+U95+U106+U115+U122+U187+U193</f>
        <v>44178820.830000006</v>
      </c>
      <c r="V198" s="141">
        <f t="shared" si="112"/>
        <v>44757853.289999999</v>
      </c>
      <c r="W198" s="136">
        <f t="shared" si="107"/>
        <v>46.223257108939023</v>
      </c>
      <c r="X198" s="68"/>
      <c r="Y198" s="68"/>
      <c r="Z198" s="68"/>
      <c r="AA198" s="68"/>
      <c r="AB198" s="68"/>
      <c r="AC198" s="68"/>
      <c r="AD198" s="68"/>
      <c r="AE198" s="16"/>
      <c r="AF198" s="16"/>
      <c r="AG198" s="16"/>
      <c r="AH198" s="16"/>
      <c r="AI198" s="16"/>
      <c r="AJ198" s="16"/>
    </row>
    <row r="199" spans="1:36" ht="42" customHeight="1">
      <c r="A199" s="294">
        <v>88</v>
      </c>
      <c r="B199" s="78"/>
      <c r="C199" s="79"/>
      <c r="D199" s="226" t="s">
        <v>10</v>
      </c>
      <c r="E199" s="161">
        <f t="shared" ref="E199:V199" si="113">E39+E198</f>
        <v>109884994.50000001</v>
      </c>
      <c r="F199" s="161">
        <f t="shared" si="113"/>
        <v>62426741.210000008</v>
      </c>
      <c r="G199" s="161">
        <f t="shared" si="113"/>
        <v>62426741.210000008</v>
      </c>
      <c r="H199" s="161">
        <f t="shared" si="113"/>
        <v>0</v>
      </c>
      <c r="I199" s="161">
        <f t="shared" si="113"/>
        <v>0</v>
      </c>
      <c r="J199" s="161">
        <f t="shared" si="113"/>
        <v>0</v>
      </c>
      <c r="K199" s="161">
        <f t="shared" si="113"/>
        <v>0</v>
      </c>
      <c r="L199" s="161">
        <f t="shared" si="113"/>
        <v>0</v>
      </c>
      <c r="M199" s="161">
        <f t="shared" si="113"/>
        <v>0</v>
      </c>
      <c r="N199" s="161">
        <f t="shared" si="113"/>
        <v>0</v>
      </c>
      <c r="O199" s="161">
        <f t="shared" si="113"/>
        <v>0</v>
      </c>
      <c r="P199" s="161">
        <f t="shared" si="113"/>
        <v>0</v>
      </c>
      <c r="Q199" s="161">
        <f t="shared" si="113"/>
        <v>0</v>
      </c>
      <c r="R199" s="161">
        <f t="shared" si="113"/>
        <v>0</v>
      </c>
      <c r="S199" s="161">
        <f t="shared" si="113"/>
        <v>0</v>
      </c>
      <c r="T199" s="161">
        <f t="shared" si="113"/>
        <v>0</v>
      </c>
      <c r="U199" s="161">
        <f t="shared" si="113"/>
        <v>53579154.410000004</v>
      </c>
      <c r="V199" s="161">
        <f t="shared" si="113"/>
        <v>47458253.289999999</v>
      </c>
      <c r="W199" s="136">
        <f t="shared" si="107"/>
        <v>48.759300260965105</v>
      </c>
      <c r="X199" s="68"/>
      <c r="Y199" s="68"/>
      <c r="Z199" s="68"/>
      <c r="AA199" s="68"/>
      <c r="AB199" s="68"/>
      <c r="AC199" s="68"/>
      <c r="AD199" s="68"/>
      <c r="AE199" s="16"/>
      <c r="AF199" s="16"/>
      <c r="AG199" s="16"/>
      <c r="AH199" s="16"/>
      <c r="AI199" s="16"/>
      <c r="AJ199" s="16"/>
    </row>
    <row r="200" spans="1:36" ht="40.5" customHeight="1">
      <c r="A200" s="294">
        <v>89</v>
      </c>
      <c r="B200" s="224"/>
      <c r="C200" s="225"/>
      <c r="D200" s="226" t="s">
        <v>68</v>
      </c>
      <c r="E200" s="228">
        <f>E199-E201</f>
        <v>104814496.00000001</v>
      </c>
      <c r="F200" s="228">
        <f t="shared" ref="F200:V200" si="114">F199-F201</f>
        <v>57356242.710000008</v>
      </c>
      <c r="G200" s="228">
        <f t="shared" si="114"/>
        <v>62426741.210000008</v>
      </c>
      <c r="H200" s="228">
        <f t="shared" si="114"/>
        <v>0</v>
      </c>
      <c r="I200" s="228">
        <f t="shared" si="114"/>
        <v>0</v>
      </c>
      <c r="J200" s="228">
        <f t="shared" si="114"/>
        <v>0</v>
      </c>
      <c r="K200" s="228">
        <f t="shared" si="114"/>
        <v>0</v>
      </c>
      <c r="L200" s="228">
        <f t="shared" si="114"/>
        <v>0</v>
      </c>
      <c r="M200" s="228">
        <f t="shared" si="114"/>
        <v>0</v>
      </c>
      <c r="N200" s="228">
        <f t="shared" si="114"/>
        <v>0</v>
      </c>
      <c r="O200" s="228">
        <f t="shared" si="114"/>
        <v>0</v>
      </c>
      <c r="P200" s="228">
        <f t="shared" si="114"/>
        <v>0</v>
      </c>
      <c r="Q200" s="228">
        <f t="shared" si="114"/>
        <v>0</v>
      </c>
      <c r="R200" s="228">
        <f t="shared" si="114"/>
        <v>0</v>
      </c>
      <c r="S200" s="228">
        <f t="shared" si="114"/>
        <v>0</v>
      </c>
      <c r="T200" s="228">
        <f t="shared" si="114"/>
        <v>0</v>
      </c>
      <c r="U200" s="228">
        <f t="shared" si="114"/>
        <v>52909731.560000002</v>
      </c>
      <c r="V200" s="228">
        <f t="shared" si="114"/>
        <v>47458253.289999999</v>
      </c>
      <c r="W200" s="136">
        <f t="shared" si="107"/>
        <v>50.479402734522516</v>
      </c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</row>
    <row r="201" spans="1:36" ht="49.5" customHeight="1">
      <c r="A201" s="287">
        <v>90</v>
      </c>
      <c r="B201" s="41"/>
      <c r="C201" s="44"/>
      <c r="D201" s="221" t="s">
        <v>67</v>
      </c>
      <c r="E201" s="229">
        <f>E202+E215</f>
        <v>5070498.5</v>
      </c>
      <c r="F201" s="229">
        <f t="shared" ref="F201:U201" si="115">F202+F215</f>
        <v>5070498.5</v>
      </c>
      <c r="G201" s="229">
        <f t="shared" si="115"/>
        <v>0</v>
      </c>
      <c r="H201" s="229">
        <f t="shared" si="115"/>
        <v>0</v>
      </c>
      <c r="I201" s="229">
        <f t="shared" si="115"/>
        <v>0</v>
      </c>
      <c r="J201" s="229">
        <f t="shared" si="115"/>
        <v>0</v>
      </c>
      <c r="K201" s="229">
        <f t="shared" si="115"/>
        <v>0</v>
      </c>
      <c r="L201" s="229">
        <f t="shared" si="115"/>
        <v>0</v>
      </c>
      <c r="M201" s="229">
        <f t="shared" si="115"/>
        <v>0</v>
      </c>
      <c r="N201" s="229">
        <f t="shared" si="115"/>
        <v>0</v>
      </c>
      <c r="O201" s="229">
        <f t="shared" si="115"/>
        <v>0</v>
      </c>
      <c r="P201" s="229">
        <f t="shared" si="115"/>
        <v>0</v>
      </c>
      <c r="Q201" s="229">
        <f t="shared" si="115"/>
        <v>0</v>
      </c>
      <c r="R201" s="229">
        <f t="shared" si="115"/>
        <v>0</v>
      </c>
      <c r="S201" s="229">
        <f t="shared" si="115"/>
        <v>0</v>
      </c>
      <c r="T201" s="229">
        <f t="shared" si="115"/>
        <v>0</v>
      </c>
      <c r="U201" s="229">
        <f t="shared" si="115"/>
        <v>669422.85</v>
      </c>
      <c r="V201" s="231">
        <f>V202+V203+V204</f>
        <v>0</v>
      </c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</row>
    <row r="202" spans="1:36" ht="117.75" customHeight="1">
      <c r="A202" s="287">
        <v>91</v>
      </c>
      <c r="B202" s="46"/>
      <c r="C202" s="222" t="s">
        <v>101</v>
      </c>
      <c r="D202" s="81" t="s">
        <v>100</v>
      </c>
      <c r="E202" s="148">
        <f>1776594+1100050</f>
        <v>2876644</v>
      </c>
      <c r="F202" s="148">
        <f>1776594+1100050</f>
        <v>2876644</v>
      </c>
      <c r="G202" s="17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36">
        <v>669422.85</v>
      </c>
      <c r="V202" s="136">
        <f>E202-F202</f>
        <v>0</v>
      </c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</row>
    <row r="203" spans="1:36" ht="119.25" hidden="1" customHeight="1">
      <c r="A203" s="43"/>
      <c r="B203" s="46"/>
      <c r="C203" s="222" t="s">
        <v>143</v>
      </c>
      <c r="D203" s="122"/>
      <c r="E203" s="229"/>
      <c r="F203" s="17"/>
      <c r="G203" s="17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</row>
    <row r="204" spans="1:36" ht="97.5" hidden="1" customHeight="1">
      <c r="A204" s="43"/>
      <c r="B204" s="46"/>
      <c r="C204" s="222" t="s">
        <v>144</v>
      </c>
      <c r="D204" s="223"/>
      <c r="E204" s="230"/>
      <c r="F204" s="17"/>
      <c r="G204" s="17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</row>
    <row r="205" spans="1:36" ht="108.75" hidden="1" customHeight="1">
      <c r="A205" s="43"/>
      <c r="B205" s="46"/>
      <c r="C205" s="222" t="s">
        <v>145</v>
      </c>
      <c r="D205" s="122"/>
      <c r="E205" s="230"/>
      <c r="F205" s="17"/>
      <c r="G205" s="17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</row>
    <row r="206" spans="1:36" ht="32.25" hidden="1" customHeight="1">
      <c r="A206" s="43"/>
      <c r="B206" s="41"/>
      <c r="C206" s="222" t="s">
        <v>146</v>
      </c>
      <c r="D206" s="8"/>
      <c r="E206" s="229"/>
      <c r="F206" s="17"/>
      <c r="G206" s="17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</row>
    <row r="207" spans="1:36" ht="37.5" hidden="1" customHeight="1">
      <c r="A207" s="43"/>
      <c r="B207" s="46"/>
      <c r="C207" s="222" t="s">
        <v>147</v>
      </c>
      <c r="D207" s="8"/>
      <c r="E207" s="230"/>
      <c r="F207" s="17"/>
      <c r="G207" s="17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</row>
    <row r="208" spans="1:36" ht="22.5" hidden="1" customHeight="1">
      <c r="A208" s="43"/>
      <c r="B208" s="41"/>
      <c r="C208" s="222" t="s">
        <v>148</v>
      </c>
      <c r="D208" s="8"/>
      <c r="E208" s="229"/>
      <c r="F208" s="17"/>
      <c r="G208" s="17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</row>
    <row r="209" spans="1:36" ht="37.5" hidden="1" customHeight="1">
      <c r="A209" s="43"/>
      <c r="B209" s="46"/>
      <c r="C209" s="222" t="s">
        <v>149</v>
      </c>
      <c r="D209" s="8"/>
      <c r="E209" s="10"/>
      <c r="F209" s="17"/>
      <c r="G209" s="17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</row>
    <row r="210" spans="1:36" ht="27.75" hidden="1" customHeight="1">
      <c r="A210" s="43"/>
      <c r="B210" s="41"/>
      <c r="C210" s="222" t="s">
        <v>150</v>
      </c>
      <c r="D210" s="9"/>
      <c r="E210" s="14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</row>
    <row r="211" spans="1:36" ht="19.5" hidden="1" customHeight="1">
      <c r="A211" s="18"/>
      <c r="B211" s="29"/>
      <c r="C211" s="222" t="s">
        <v>151</v>
      </c>
      <c r="D211" s="9"/>
      <c r="E211" s="14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</row>
    <row r="212" spans="1:36" ht="39.75" hidden="1" customHeight="1">
      <c r="A212" s="18"/>
      <c r="B212" s="21"/>
      <c r="C212" s="222" t="s">
        <v>152</v>
      </c>
      <c r="D212" s="9"/>
      <c r="E212" s="11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</row>
    <row r="213" spans="1:36" ht="26.25" hidden="1" customHeight="1">
      <c r="A213" s="18"/>
      <c r="B213" s="21"/>
      <c r="C213" s="222" t="s">
        <v>153</v>
      </c>
      <c r="D213" s="9"/>
      <c r="E213" s="11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</row>
    <row r="214" spans="1:36" ht="20.25" hidden="1" customHeight="1">
      <c r="A214" s="18"/>
      <c r="B214" s="29"/>
      <c r="C214" s="222" t="s">
        <v>154</v>
      </c>
      <c r="D214" s="9"/>
      <c r="E214" s="14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</row>
    <row r="215" spans="1:36" ht="78.75" customHeight="1">
      <c r="A215" s="18"/>
      <c r="B215" s="21"/>
      <c r="C215" s="222" t="s">
        <v>155</v>
      </c>
      <c r="D215" s="337" t="s">
        <v>142</v>
      </c>
      <c r="E215" s="338">
        <v>2193854.5</v>
      </c>
      <c r="F215" s="338">
        <v>2193854.5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</row>
    <row r="216" spans="1:36" ht="21.75" customHeight="1">
      <c r="A216" s="18"/>
      <c r="B216" s="21"/>
      <c r="C216" s="19"/>
      <c r="D216" s="9"/>
      <c r="E216" s="11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</row>
    <row r="217" spans="1:36" ht="19.5" customHeight="1">
      <c r="A217" s="18"/>
      <c r="B217" s="29"/>
      <c r="C217" s="23"/>
      <c r="D217" s="9"/>
      <c r="E217" s="14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</row>
    <row r="218" spans="1:36" ht="21.75" customHeight="1">
      <c r="A218" s="18"/>
      <c r="B218" s="21"/>
      <c r="C218" s="19"/>
      <c r="D218" s="9"/>
      <c r="E218" s="11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</row>
    <row r="219" spans="1:36" ht="21.75" customHeight="1">
      <c r="A219" s="43"/>
      <c r="B219" s="41"/>
      <c r="C219" s="48"/>
      <c r="D219" s="9"/>
      <c r="E219" s="14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</row>
    <row r="220" spans="1:36" ht="21.75" customHeight="1">
      <c r="A220" s="43"/>
      <c r="B220" s="46"/>
      <c r="C220" s="49"/>
      <c r="D220" s="9"/>
      <c r="E220" s="11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</row>
    <row r="221" spans="1:36" ht="32.25" customHeight="1">
      <c r="A221" s="43"/>
      <c r="B221" s="55"/>
      <c r="C221" s="48"/>
      <c r="D221" s="9"/>
      <c r="E221" s="14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</row>
    <row r="222" spans="1:36" ht="22.5" customHeight="1">
      <c r="A222" s="43"/>
      <c r="B222" s="55"/>
      <c r="C222" s="51"/>
      <c r="D222" s="9"/>
      <c r="E222" s="14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</row>
    <row r="223" spans="1:36" ht="22.5" customHeight="1">
      <c r="A223" s="43"/>
      <c r="B223" s="56"/>
      <c r="C223" s="47"/>
      <c r="D223" s="9"/>
      <c r="E223" s="11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</row>
    <row r="224" spans="1:36" ht="33.75" customHeight="1">
      <c r="A224" s="43"/>
      <c r="B224" s="57"/>
      <c r="C224" s="44"/>
      <c r="D224" s="9"/>
      <c r="E224" s="12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</row>
    <row r="225" spans="1:36" ht="20.25">
      <c r="A225" s="43"/>
      <c r="B225" s="57"/>
      <c r="C225" s="52"/>
      <c r="D225" s="9"/>
      <c r="E225" s="12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</row>
    <row r="226" spans="1:36" ht="25.5" customHeight="1">
      <c r="A226" s="43"/>
      <c r="B226" s="58"/>
      <c r="C226" s="53"/>
      <c r="D226" s="8"/>
      <c r="E226" s="10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</row>
    <row r="227" spans="1:36" ht="25.5" customHeight="1">
      <c r="A227" s="43"/>
      <c r="B227" s="59"/>
      <c r="C227" s="52"/>
      <c r="D227" s="8"/>
      <c r="E227" s="12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</row>
    <row r="228" spans="1:36" ht="33" customHeight="1">
      <c r="A228" s="43"/>
      <c r="B228" s="58"/>
      <c r="C228" s="49"/>
      <c r="D228" s="8"/>
      <c r="E228" s="10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</row>
    <row r="229" spans="1:36" ht="21" customHeight="1">
      <c r="A229" s="43"/>
      <c r="B229" s="60"/>
      <c r="C229" s="47"/>
      <c r="D229" s="34"/>
      <c r="E229" s="11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</row>
    <row r="230" spans="1:36" ht="22.5" customHeight="1">
      <c r="A230" s="43"/>
      <c r="B230" s="59"/>
      <c r="C230" s="50"/>
      <c r="D230" s="34"/>
      <c r="E230" s="14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</row>
    <row r="231" spans="1:36" ht="20.25">
      <c r="A231" s="43"/>
      <c r="B231" s="58"/>
      <c r="C231" s="49"/>
      <c r="D231" s="13"/>
      <c r="E231" s="11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</row>
    <row r="232" spans="1:36" ht="36.75" customHeight="1">
      <c r="A232" s="43"/>
      <c r="B232" s="41"/>
      <c r="C232" s="54"/>
      <c r="D232" s="13"/>
      <c r="E232" s="14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</row>
    <row r="233" spans="1:36" ht="23.25" customHeight="1">
      <c r="A233" s="43"/>
      <c r="B233" s="61"/>
      <c r="C233" s="44"/>
      <c r="D233" s="13"/>
      <c r="E233" s="14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</row>
    <row r="234" spans="1:36" ht="31.5" customHeight="1">
      <c r="A234" s="43"/>
      <c r="B234" s="46"/>
      <c r="C234" s="22"/>
      <c r="D234" s="13"/>
      <c r="E234" s="11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</row>
    <row r="235" spans="1:36" ht="20.25">
      <c r="A235" s="43"/>
      <c r="B235" s="58"/>
      <c r="C235" s="24"/>
      <c r="D235" s="33"/>
      <c r="E235" s="14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</row>
    <row r="236" spans="1:36" ht="20.25">
      <c r="A236" s="43"/>
      <c r="B236" s="58"/>
      <c r="C236" s="22"/>
      <c r="D236" s="33"/>
      <c r="E236" s="14"/>
      <c r="F236" s="30"/>
      <c r="G236" s="30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</row>
    <row r="237" spans="1:36" s="31" customFormat="1" ht="15.75">
      <c r="B237" s="25"/>
      <c r="C237" s="26"/>
      <c r="D237" s="27"/>
      <c r="E237" s="28"/>
    </row>
    <row r="238" spans="1:36" s="31" customFormat="1" ht="15.75">
      <c r="B238" s="25"/>
      <c r="C238" s="26"/>
      <c r="D238" s="27"/>
      <c r="E238" s="28"/>
    </row>
    <row r="239" spans="1:36" s="31" customFormat="1" ht="20.25">
      <c r="B239" s="25"/>
      <c r="C239" s="36"/>
      <c r="D239" s="37"/>
      <c r="E239" s="32"/>
    </row>
    <row r="240" spans="1:36" ht="18.75">
      <c r="B240" s="5"/>
      <c r="C240" s="1"/>
      <c r="D240" s="1"/>
      <c r="E240" s="3"/>
    </row>
    <row r="241" spans="2:5" ht="18.75">
      <c r="B241" s="5"/>
      <c r="C241" s="1"/>
      <c r="D241" s="1"/>
      <c r="E241" s="3"/>
    </row>
    <row r="242" spans="2:5" ht="18.75">
      <c r="B242" s="5"/>
      <c r="C242" s="1"/>
      <c r="D242" s="1"/>
      <c r="E242" s="3"/>
    </row>
    <row r="243" spans="2:5" ht="18.75">
      <c r="B243" s="5"/>
      <c r="C243" s="1"/>
      <c r="D243" s="1"/>
      <c r="E243" s="3"/>
    </row>
    <row r="244" spans="2:5" ht="18.75">
      <c r="B244" s="5"/>
      <c r="C244" s="1"/>
      <c r="D244" s="1"/>
      <c r="E244" s="15"/>
    </row>
    <row r="245" spans="2:5" ht="18.75">
      <c r="B245" s="5"/>
      <c r="C245" s="1"/>
      <c r="D245" s="1"/>
      <c r="E245" s="15"/>
    </row>
    <row r="246" spans="2:5" ht="18.75">
      <c r="B246" s="5"/>
      <c r="C246" s="1"/>
      <c r="D246" s="1"/>
      <c r="E246" s="15"/>
    </row>
    <row r="247" spans="2:5" ht="18.75">
      <c r="B247" s="5"/>
      <c r="C247" s="1"/>
      <c r="D247" s="1"/>
      <c r="E247" s="15"/>
    </row>
    <row r="248" spans="2:5" ht="18.75">
      <c r="B248" s="5"/>
      <c r="C248" s="1"/>
      <c r="D248" s="1"/>
      <c r="E248" s="15"/>
    </row>
    <row r="249" spans="2:5" ht="18.75">
      <c r="B249" s="5"/>
      <c r="C249" s="1"/>
      <c r="D249" s="1"/>
      <c r="E249" s="15"/>
    </row>
    <row r="250" spans="2:5" ht="18.75">
      <c r="B250" s="5"/>
      <c r="C250" s="1"/>
      <c r="D250" s="1"/>
      <c r="E250" s="3"/>
    </row>
    <row r="251" spans="2:5" ht="18.75">
      <c r="B251" s="5"/>
      <c r="C251" s="1"/>
      <c r="D251" s="1"/>
      <c r="E251" s="3"/>
    </row>
    <row r="252" spans="2:5" ht="18.75">
      <c r="B252" s="5"/>
      <c r="C252" s="1"/>
      <c r="D252" s="1"/>
      <c r="E252" s="3"/>
    </row>
    <row r="253" spans="2:5" ht="18.75">
      <c r="B253" s="5"/>
      <c r="C253" s="1"/>
      <c r="D253" s="1"/>
      <c r="E253" s="3"/>
    </row>
    <row r="254" spans="2:5" ht="18.75">
      <c r="B254" s="5"/>
      <c r="C254" s="1"/>
      <c r="D254" s="1"/>
      <c r="E254" s="3"/>
    </row>
    <row r="255" spans="2:5" ht="18.75">
      <c r="B255" s="5"/>
      <c r="C255" s="1"/>
      <c r="D255" s="1"/>
      <c r="E255" s="3"/>
    </row>
    <row r="256" spans="2:5" ht="18.75">
      <c r="B256" s="5"/>
      <c r="C256" s="1"/>
      <c r="D256" s="1"/>
      <c r="E256" s="3"/>
    </row>
    <row r="257" spans="2:5" ht="18.75">
      <c r="B257" s="5"/>
      <c r="C257" s="1"/>
      <c r="D257" s="1"/>
      <c r="E257" s="3"/>
    </row>
    <row r="258" spans="2:5" ht="18.75">
      <c r="B258" s="5"/>
      <c r="C258" s="1"/>
      <c r="D258" s="1"/>
      <c r="E258" s="3"/>
    </row>
    <row r="259" spans="2:5" ht="18.75">
      <c r="B259" s="5"/>
      <c r="C259" s="1"/>
      <c r="D259" s="1"/>
      <c r="E259" s="3"/>
    </row>
    <row r="260" spans="2:5" ht="18.75">
      <c r="B260" s="5"/>
      <c r="C260" s="1"/>
      <c r="D260" s="1"/>
      <c r="E260" s="3"/>
    </row>
    <row r="261" spans="2:5" ht="18.75">
      <c r="B261" s="5"/>
      <c r="C261" s="1"/>
      <c r="D261" s="1"/>
      <c r="E261" s="3"/>
    </row>
    <row r="262" spans="2:5" ht="18.75">
      <c r="B262" s="5"/>
      <c r="C262" s="1"/>
      <c r="D262" s="1"/>
      <c r="E262" s="3"/>
    </row>
    <row r="263" spans="2:5" ht="18.75">
      <c r="B263" s="5"/>
      <c r="C263" s="1"/>
      <c r="D263" s="1"/>
      <c r="E263" s="3"/>
    </row>
    <row r="264" spans="2:5" ht="18.75">
      <c r="B264" s="5"/>
      <c r="C264" s="1"/>
      <c r="D264" s="1"/>
      <c r="E264" s="3"/>
    </row>
    <row r="265" spans="2:5" ht="18.75">
      <c r="B265" s="5"/>
      <c r="C265" s="1"/>
      <c r="D265" s="1"/>
      <c r="E265" s="3"/>
    </row>
    <row r="266" spans="2:5" ht="18.75">
      <c r="B266" s="5"/>
      <c r="C266" s="1"/>
      <c r="D266" s="1"/>
      <c r="E266" s="3"/>
    </row>
    <row r="267" spans="2:5" ht="18.75">
      <c r="B267" s="5"/>
      <c r="C267" s="1"/>
      <c r="D267" s="1"/>
      <c r="E267" s="3"/>
    </row>
    <row r="268" spans="2:5" ht="18.75">
      <c r="B268" s="5"/>
      <c r="C268" s="1"/>
      <c r="D268" s="1"/>
      <c r="E268" s="3"/>
    </row>
    <row r="269" spans="2:5" ht="18.75">
      <c r="B269" s="5"/>
      <c r="C269" s="1"/>
      <c r="D269" s="1"/>
      <c r="E269" s="3"/>
    </row>
    <row r="270" spans="2:5" ht="18.75">
      <c r="B270" s="5"/>
      <c r="C270" s="1"/>
      <c r="D270" s="1"/>
      <c r="E270" s="3"/>
    </row>
    <row r="271" spans="2:5" ht="18.75">
      <c r="B271" s="5"/>
      <c r="C271" s="1"/>
      <c r="D271" s="1"/>
      <c r="E271" s="3"/>
    </row>
    <row r="272" spans="2:5" ht="18.75">
      <c r="B272" s="5"/>
      <c r="C272" s="1"/>
      <c r="D272" s="1"/>
      <c r="E272" s="3"/>
    </row>
    <row r="273" spans="2:5" ht="18.75">
      <c r="B273" s="5"/>
      <c r="C273" s="1"/>
      <c r="D273" s="1"/>
      <c r="E273" s="3"/>
    </row>
    <row r="274" spans="2:5" ht="18.75">
      <c r="B274" s="5"/>
      <c r="C274" s="1"/>
      <c r="D274" s="1"/>
      <c r="E274" s="3"/>
    </row>
    <row r="275" spans="2:5" ht="18.75">
      <c r="B275" s="5"/>
      <c r="C275" s="1"/>
      <c r="D275" s="1"/>
      <c r="E275" s="3"/>
    </row>
    <row r="276" spans="2:5" ht="18.75">
      <c r="B276" s="5"/>
      <c r="C276" s="1"/>
      <c r="D276" s="1"/>
      <c r="E276" s="3"/>
    </row>
    <row r="277" spans="2:5" ht="18.75">
      <c r="B277" s="5"/>
      <c r="C277" s="1"/>
      <c r="D277" s="1"/>
      <c r="E277" s="3"/>
    </row>
    <row r="278" spans="2:5" ht="18.75">
      <c r="B278" s="5"/>
      <c r="C278" s="1"/>
      <c r="D278" s="1"/>
      <c r="E278" s="3"/>
    </row>
    <row r="279" spans="2:5" ht="18.75">
      <c r="B279" s="5"/>
      <c r="C279" s="1"/>
      <c r="D279" s="1"/>
      <c r="E279" s="3"/>
    </row>
    <row r="280" spans="2:5" ht="18.75">
      <c r="B280" s="5"/>
      <c r="C280" s="1"/>
      <c r="D280" s="1"/>
      <c r="E280" s="3"/>
    </row>
    <row r="281" spans="2:5" ht="18.75">
      <c r="B281" s="5"/>
      <c r="C281" s="1"/>
      <c r="D281" s="1"/>
      <c r="E281" s="3"/>
    </row>
    <row r="282" spans="2:5" ht="18.75">
      <c r="B282" s="5"/>
      <c r="C282" s="1"/>
      <c r="D282" s="1"/>
      <c r="E282" s="3"/>
    </row>
    <row r="283" spans="2:5" ht="18.75">
      <c r="B283" s="5"/>
      <c r="C283" s="1"/>
      <c r="D283" s="1"/>
      <c r="E283" s="3"/>
    </row>
    <row r="284" spans="2:5" ht="18.75">
      <c r="B284" s="5"/>
      <c r="C284" s="1"/>
      <c r="D284" s="1"/>
      <c r="E284" s="3"/>
    </row>
    <row r="285" spans="2:5" ht="18.75">
      <c r="B285" s="5"/>
      <c r="C285" s="1"/>
      <c r="D285" s="1"/>
      <c r="E285" s="3"/>
    </row>
    <row r="286" spans="2:5" ht="18.75">
      <c r="B286" s="5"/>
      <c r="C286" s="1"/>
      <c r="D286" s="1"/>
      <c r="E286" s="3"/>
    </row>
    <row r="287" spans="2:5" ht="18.75">
      <c r="B287" s="5"/>
      <c r="C287" s="1"/>
      <c r="D287" s="1"/>
      <c r="E287" s="3"/>
    </row>
    <row r="288" spans="2:5" ht="18.75">
      <c r="B288" s="5"/>
      <c r="C288" s="1"/>
      <c r="D288" s="1"/>
      <c r="E288" s="3"/>
    </row>
    <row r="289" spans="2:5" ht="18.75">
      <c r="B289" s="5"/>
      <c r="C289" s="1"/>
      <c r="D289" s="1"/>
      <c r="E289" s="3"/>
    </row>
    <row r="290" spans="2:5" ht="18.75">
      <c r="B290" s="5"/>
      <c r="C290" s="1"/>
      <c r="D290" s="1"/>
      <c r="E290" s="3"/>
    </row>
    <row r="291" spans="2:5" ht="18.75">
      <c r="B291" s="5"/>
      <c r="C291" s="1"/>
      <c r="D291" s="1"/>
      <c r="E291" s="3"/>
    </row>
    <row r="292" spans="2:5" ht="18.75">
      <c r="B292" s="5"/>
      <c r="C292" s="1"/>
      <c r="D292" s="1"/>
      <c r="E292" s="3"/>
    </row>
    <row r="293" spans="2:5" ht="18.75">
      <c r="B293" s="5"/>
      <c r="C293" s="1"/>
      <c r="D293" s="1"/>
      <c r="E293" s="3"/>
    </row>
    <row r="294" spans="2:5" ht="18.75">
      <c r="B294" s="5"/>
      <c r="C294" s="1"/>
      <c r="D294" s="1"/>
      <c r="E294" s="3"/>
    </row>
    <row r="295" spans="2:5" ht="18.75">
      <c r="B295" s="5"/>
      <c r="C295" s="1"/>
      <c r="D295" s="1"/>
      <c r="E295" s="3"/>
    </row>
    <row r="296" spans="2:5" ht="18.75">
      <c r="B296" s="5"/>
      <c r="C296" s="1"/>
      <c r="D296" s="1"/>
      <c r="E296" s="3"/>
    </row>
    <row r="297" spans="2:5" ht="18.75">
      <c r="B297" s="5"/>
      <c r="C297" s="1"/>
      <c r="D297" s="1"/>
      <c r="E297" s="3"/>
    </row>
    <row r="298" spans="2:5" ht="18.75">
      <c r="B298" s="5"/>
      <c r="C298" s="1"/>
      <c r="D298" s="1"/>
      <c r="E298" s="3"/>
    </row>
    <row r="299" spans="2:5" ht="18.75">
      <c r="B299" s="5"/>
      <c r="C299" s="1"/>
      <c r="D299" s="1"/>
      <c r="E299" s="3"/>
    </row>
    <row r="300" spans="2:5" ht="18.75">
      <c r="B300" s="5"/>
      <c r="C300" s="1"/>
      <c r="D300" s="1"/>
      <c r="E300" s="3"/>
    </row>
    <row r="301" spans="2:5" ht="18.75">
      <c r="B301" s="5"/>
      <c r="C301" s="1"/>
      <c r="D301" s="1"/>
      <c r="E301" s="3"/>
    </row>
    <row r="302" spans="2:5" ht="18.75">
      <c r="B302" s="5"/>
      <c r="C302" s="1"/>
      <c r="D302" s="1"/>
      <c r="E302" s="3"/>
    </row>
    <row r="303" spans="2:5" ht="18.75">
      <c r="B303" s="5"/>
      <c r="C303" s="1"/>
      <c r="D303" s="1"/>
      <c r="E303" s="3"/>
    </row>
    <row r="304" spans="2:5" ht="18.75">
      <c r="B304" s="5"/>
      <c r="C304" s="1"/>
      <c r="D304" s="1"/>
      <c r="E304" s="3"/>
    </row>
    <row r="305" spans="2:5" ht="18.75">
      <c r="B305" s="5"/>
      <c r="C305" s="1"/>
      <c r="D305" s="1"/>
      <c r="E305" s="3"/>
    </row>
    <row r="306" spans="2:5" ht="18.75">
      <c r="B306" s="5"/>
      <c r="C306" s="1"/>
      <c r="D306" s="1"/>
      <c r="E306" s="3"/>
    </row>
    <row r="307" spans="2:5" ht="18.75">
      <c r="B307" s="5"/>
      <c r="C307" s="1"/>
      <c r="D307" s="1"/>
      <c r="E307" s="3"/>
    </row>
    <row r="308" spans="2:5" ht="18.75">
      <c r="B308" s="5"/>
      <c r="C308" s="1"/>
      <c r="D308" s="1"/>
      <c r="E308" s="3"/>
    </row>
    <row r="309" spans="2:5" ht="18.75">
      <c r="B309" s="5"/>
      <c r="C309" s="1"/>
      <c r="D309" s="1"/>
      <c r="E309" s="3"/>
    </row>
    <row r="310" spans="2:5" ht="18.75">
      <c r="B310" s="5"/>
      <c r="C310" s="1"/>
      <c r="D310" s="1"/>
      <c r="E310" s="3"/>
    </row>
    <row r="311" spans="2:5" ht="18.75">
      <c r="B311" s="5"/>
      <c r="C311" s="1"/>
      <c r="D311" s="1"/>
      <c r="E311" s="3"/>
    </row>
    <row r="312" spans="2:5" ht="18.75">
      <c r="B312" s="5"/>
      <c r="C312" s="1"/>
      <c r="D312" s="1"/>
      <c r="E312" s="3"/>
    </row>
    <row r="313" spans="2:5" ht="18.75">
      <c r="B313" s="5"/>
      <c r="C313" s="1"/>
      <c r="D313" s="1"/>
      <c r="E313" s="3"/>
    </row>
    <row r="314" spans="2:5" ht="18.75">
      <c r="B314" s="5"/>
      <c r="C314" s="1"/>
      <c r="D314" s="1"/>
      <c r="E314" s="3"/>
    </row>
    <row r="315" spans="2:5" ht="18.75">
      <c r="B315" s="5"/>
      <c r="C315" s="1"/>
      <c r="D315" s="1"/>
      <c r="E315" s="3"/>
    </row>
    <row r="316" spans="2:5" ht="18.75">
      <c r="B316" s="5"/>
      <c r="C316" s="1"/>
      <c r="D316" s="1"/>
      <c r="E316" s="3"/>
    </row>
    <row r="317" spans="2:5" ht="18.75">
      <c r="B317" s="5"/>
      <c r="C317" s="1"/>
      <c r="D317" s="1"/>
      <c r="E317" s="3"/>
    </row>
    <row r="318" spans="2:5" ht="18.75">
      <c r="B318" s="5"/>
      <c r="C318" s="1"/>
      <c r="D318" s="1"/>
      <c r="E318" s="3"/>
    </row>
    <row r="319" spans="2:5" ht="18.75">
      <c r="B319" s="5"/>
      <c r="C319" s="1"/>
      <c r="D319" s="1"/>
      <c r="E319" s="3"/>
    </row>
    <row r="320" spans="2:5" ht="18.75">
      <c r="B320" s="5"/>
      <c r="C320" s="1"/>
      <c r="D320" s="1"/>
      <c r="E320" s="3"/>
    </row>
    <row r="321" spans="2:5" ht="18.75">
      <c r="B321" s="5"/>
      <c r="C321" s="1"/>
      <c r="D321" s="1"/>
      <c r="E321" s="3"/>
    </row>
    <row r="322" spans="2:5" ht="18.75">
      <c r="B322" s="5"/>
      <c r="C322" s="1"/>
      <c r="D322" s="1"/>
      <c r="E322" s="3"/>
    </row>
    <row r="323" spans="2:5" ht="18.75">
      <c r="B323" s="5"/>
      <c r="C323" s="1"/>
      <c r="D323" s="1"/>
      <c r="E323" s="3"/>
    </row>
    <row r="324" spans="2:5" ht="18.75">
      <c r="B324" s="5"/>
      <c r="C324" s="1"/>
      <c r="D324" s="1"/>
      <c r="E324" s="3"/>
    </row>
    <row r="325" spans="2:5" ht="18.75">
      <c r="B325" s="5"/>
      <c r="C325" s="1"/>
      <c r="D325" s="1"/>
      <c r="E325" s="3"/>
    </row>
    <row r="326" spans="2:5" ht="18.75">
      <c r="B326" s="5"/>
      <c r="C326" s="1"/>
      <c r="D326" s="1"/>
      <c r="E326" s="3"/>
    </row>
    <row r="327" spans="2:5" ht="18.75">
      <c r="B327" s="5"/>
      <c r="C327" s="1"/>
      <c r="D327" s="1"/>
      <c r="E327" s="3"/>
    </row>
    <row r="328" spans="2:5" ht="18.75">
      <c r="B328" s="5"/>
      <c r="C328" s="1"/>
      <c r="D328" s="1"/>
      <c r="E328" s="3"/>
    </row>
    <row r="329" spans="2:5" ht="18.75">
      <c r="B329" s="5"/>
      <c r="C329" s="1"/>
      <c r="D329" s="1"/>
      <c r="E329" s="3"/>
    </row>
    <row r="330" spans="2:5" ht="18.75">
      <c r="B330" s="5"/>
      <c r="C330" s="1"/>
      <c r="D330" s="1"/>
      <c r="E330" s="3"/>
    </row>
    <row r="331" spans="2:5" ht="18.75">
      <c r="B331" s="5"/>
      <c r="C331" s="1"/>
      <c r="D331" s="1"/>
      <c r="E331" s="3"/>
    </row>
    <row r="332" spans="2:5" ht="18.75">
      <c r="B332" s="5"/>
      <c r="C332" s="1"/>
      <c r="D332" s="1"/>
      <c r="E332" s="3"/>
    </row>
    <row r="333" spans="2:5" ht="18.75">
      <c r="B333" s="5"/>
      <c r="C333" s="1"/>
      <c r="D333" s="1"/>
      <c r="E333" s="3"/>
    </row>
    <row r="334" spans="2:5" ht="18.75">
      <c r="B334" s="5"/>
      <c r="C334" s="1"/>
      <c r="D334" s="1"/>
      <c r="E334" s="3"/>
    </row>
    <row r="335" spans="2:5" ht="18.75">
      <c r="B335" s="5"/>
      <c r="C335" s="1"/>
      <c r="D335" s="1"/>
      <c r="E335" s="3"/>
    </row>
    <row r="336" spans="2:5" ht="18.75">
      <c r="B336" s="5"/>
      <c r="C336" s="1"/>
      <c r="D336" s="1"/>
      <c r="E336" s="3"/>
    </row>
    <row r="337" spans="2:5" ht="18.75">
      <c r="B337" s="5"/>
      <c r="C337" s="1"/>
      <c r="D337" s="1"/>
      <c r="E337" s="3"/>
    </row>
    <row r="338" spans="2:5" ht="18.75">
      <c r="B338" s="5"/>
      <c r="C338" s="1"/>
      <c r="D338" s="1"/>
      <c r="E338" s="3"/>
    </row>
    <row r="339" spans="2:5" ht="18.75">
      <c r="B339" s="5"/>
      <c r="C339" s="1"/>
      <c r="D339" s="1"/>
      <c r="E339" s="3"/>
    </row>
    <row r="340" spans="2:5" ht="18.75">
      <c r="B340" s="5"/>
      <c r="C340" s="1"/>
      <c r="D340" s="1"/>
      <c r="E340" s="3"/>
    </row>
    <row r="341" spans="2:5" ht="18.75">
      <c r="B341" s="5"/>
      <c r="C341" s="1"/>
      <c r="D341" s="1"/>
      <c r="E341" s="3"/>
    </row>
    <row r="342" spans="2:5" ht="18.75">
      <c r="B342" s="5"/>
      <c r="C342" s="1"/>
      <c r="D342" s="1"/>
      <c r="E342" s="3"/>
    </row>
    <row r="343" spans="2:5" ht="18.75">
      <c r="B343" s="5"/>
      <c r="C343" s="1"/>
      <c r="D343" s="1"/>
      <c r="E343" s="3"/>
    </row>
    <row r="344" spans="2:5" ht="18.75">
      <c r="B344" s="5"/>
      <c r="C344" s="1"/>
      <c r="D344" s="1"/>
      <c r="E344" s="3"/>
    </row>
    <row r="345" spans="2:5" ht="18.75">
      <c r="B345" s="5"/>
      <c r="C345" s="1"/>
      <c r="D345" s="1"/>
      <c r="E345" s="3"/>
    </row>
    <row r="346" spans="2:5" ht="18.75">
      <c r="B346" s="5"/>
      <c r="C346" s="1"/>
      <c r="D346" s="1"/>
      <c r="E346" s="3"/>
    </row>
    <row r="347" spans="2:5" ht="18.75">
      <c r="B347" s="5"/>
      <c r="C347" s="1"/>
      <c r="D347" s="1"/>
      <c r="E347" s="3"/>
    </row>
    <row r="348" spans="2:5" ht="18.75">
      <c r="B348" s="5"/>
      <c r="C348" s="1"/>
      <c r="D348" s="1"/>
      <c r="E348" s="3"/>
    </row>
    <row r="349" spans="2:5" ht="18.75">
      <c r="B349" s="5"/>
      <c r="C349" s="1"/>
      <c r="D349" s="1"/>
      <c r="E349" s="3"/>
    </row>
    <row r="350" spans="2:5" ht="18.75">
      <c r="B350" s="5"/>
      <c r="C350" s="1"/>
      <c r="D350" s="1"/>
      <c r="E350" s="3"/>
    </row>
    <row r="351" spans="2:5" ht="18.75">
      <c r="B351" s="5"/>
      <c r="C351" s="1"/>
      <c r="D351" s="1"/>
      <c r="E351" s="3"/>
    </row>
    <row r="352" spans="2:5" ht="18.75">
      <c r="B352" s="5"/>
      <c r="C352" s="1"/>
      <c r="D352" s="1"/>
      <c r="E352" s="3"/>
    </row>
    <row r="353" spans="2:5" ht="18.75">
      <c r="B353" s="5"/>
      <c r="C353" s="1"/>
      <c r="D353" s="1"/>
      <c r="E353" s="3"/>
    </row>
    <row r="354" spans="2:5" ht="18.75">
      <c r="B354" s="5"/>
      <c r="C354" s="1"/>
      <c r="D354" s="1"/>
      <c r="E354" s="3"/>
    </row>
    <row r="355" spans="2:5" ht="18.75">
      <c r="B355" s="5"/>
      <c r="C355" s="1"/>
      <c r="D355" s="1"/>
      <c r="E355" s="3"/>
    </row>
    <row r="356" spans="2:5" ht="18.75">
      <c r="B356" s="5"/>
      <c r="C356" s="1"/>
      <c r="D356" s="1"/>
      <c r="E356" s="3"/>
    </row>
    <row r="357" spans="2:5" ht="18.75">
      <c r="B357" s="5"/>
      <c r="C357" s="1"/>
      <c r="D357" s="1"/>
      <c r="E357" s="3"/>
    </row>
    <row r="358" spans="2:5" ht="18.75">
      <c r="B358" s="5"/>
      <c r="C358" s="1"/>
      <c r="D358" s="1"/>
      <c r="E358" s="3"/>
    </row>
    <row r="359" spans="2:5" ht="18.75">
      <c r="B359" s="5"/>
      <c r="C359" s="1"/>
      <c r="D359" s="1"/>
      <c r="E359" s="3"/>
    </row>
    <row r="360" spans="2:5" ht="18.75">
      <c r="B360" s="5"/>
      <c r="C360" s="1"/>
      <c r="D360" s="1"/>
      <c r="E360" s="3"/>
    </row>
    <row r="361" spans="2:5" ht="18.75">
      <c r="B361" s="5"/>
      <c r="C361" s="1"/>
      <c r="D361" s="1"/>
      <c r="E361" s="3"/>
    </row>
    <row r="362" spans="2:5" ht="18.75">
      <c r="B362" s="5"/>
      <c r="C362" s="1"/>
      <c r="D362" s="1"/>
      <c r="E362" s="3"/>
    </row>
    <row r="363" spans="2:5" ht="18.75">
      <c r="B363" s="5"/>
      <c r="C363" s="1"/>
      <c r="D363" s="1"/>
      <c r="E363" s="3"/>
    </row>
    <row r="364" spans="2:5" ht="18.75">
      <c r="B364" s="5"/>
      <c r="C364" s="1"/>
      <c r="D364" s="1"/>
      <c r="E364" s="3"/>
    </row>
    <row r="365" spans="2:5" ht="18.75">
      <c r="B365" s="5"/>
      <c r="C365" s="1"/>
      <c r="D365" s="1"/>
      <c r="E365" s="3"/>
    </row>
    <row r="366" spans="2:5" ht="18.75">
      <c r="B366" s="5"/>
      <c r="C366" s="1"/>
      <c r="D366" s="1"/>
      <c r="E366" s="3"/>
    </row>
    <row r="367" spans="2:5" ht="18.75">
      <c r="B367" s="5"/>
      <c r="C367" s="1"/>
      <c r="D367" s="1"/>
      <c r="E367" s="3"/>
    </row>
    <row r="368" spans="2:5" ht="18.75">
      <c r="B368" s="5"/>
      <c r="C368" s="1"/>
      <c r="D368" s="1"/>
      <c r="E368" s="3"/>
    </row>
    <row r="369" spans="2:5" ht="18.75">
      <c r="B369" s="5"/>
      <c r="C369" s="1"/>
      <c r="D369" s="1"/>
      <c r="E369" s="3"/>
    </row>
    <row r="370" spans="2:5" ht="18.75">
      <c r="B370" s="5"/>
      <c r="C370" s="1"/>
      <c r="D370" s="1"/>
      <c r="E370" s="3"/>
    </row>
    <row r="371" spans="2:5" ht="18.75">
      <c r="B371" s="5"/>
      <c r="C371" s="1"/>
      <c r="D371" s="1"/>
      <c r="E371" s="3"/>
    </row>
    <row r="372" spans="2:5" ht="18.75">
      <c r="B372" s="5"/>
      <c r="C372" s="1"/>
      <c r="D372" s="1"/>
      <c r="E372" s="3"/>
    </row>
    <row r="373" spans="2:5" ht="18.75">
      <c r="B373" s="5"/>
      <c r="C373" s="1"/>
      <c r="D373" s="1"/>
      <c r="E373" s="3"/>
    </row>
    <row r="374" spans="2:5" ht="18.75">
      <c r="B374" s="5"/>
      <c r="C374" s="1"/>
      <c r="D374" s="1"/>
      <c r="E374" s="3"/>
    </row>
    <row r="375" spans="2:5" ht="18.75">
      <c r="B375" s="5"/>
      <c r="C375" s="1"/>
      <c r="D375" s="1"/>
      <c r="E375" s="3"/>
    </row>
    <row r="376" spans="2:5" ht="18.75">
      <c r="B376" s="5"/>
      <c r="C376" s="1"/>
      <c r="D376" s="1"/>
      <c r="E376" s="3"/>
    </row>
    <row r="377" spans="2:5" ht="18.75">
      <c r="B377" s="5"/>
      <c r="C377" s="1"/>
      <c r="D377" s="1"/>
      <c r="E377" s="3"/>
    </row>
    <row r="378" spans="2:5" ht="18.75">
      <c r="B378" s="5"/>
      <c r="C378" s="1"/>
      <c r="D378" s="1"/>
      <c r="E378" s="3"/>
    </row>
    <row r="379" spans="2:5" ht="18.75">
      <c r="B379" s="5"/>
      <c r="C379" s="1"/>
      <c r="D379" s="1"/>
      <c r="E379" s="3"/>
    </row>
    <row r="380" spans="2:5" ht="18.75">
      <c r="B380" s="5"/>
      <c r="C380" s="1"/>
      <c r="D380" s="1"/>
      <c r="E380" s="3"/>
    </row>
    <row r="381" spans="2:5" ht="18.75">
      <c r="B381" s="5"/>
      <c r="C381" s="1"/>
      <c r="D381" s="1"/>
      <c r="E381" s="3"/>
    </row>
    <row r="382" spans="2:5" ht="18.75">
      <c r="B382" s="5"/>
      <c r="C382" s="1"/>
      <c r="D382" s="1"/>
      <c r="E382" s="3"/>
    </row>
    <row r="383" spans="2:5" ht="18.75">
      <c r="B383" s="5"/>
      <c r="C383" s="1"/>
      <c r="D383" s="1"/>
      <c r="E383" s="3"/>
    </row>
    <row r="384" spans="2:5" ht="18.75">
      <c r="B384" s="5"/>
      <c r="C384" s="1"/>
      <c r="D384" s="1"/>
      <c r="E384" s="3"/>
    </row>
    <row r="385" spans="2:5" ht="18.75">
      <c r="B385" s="5"/>
      <c r="C385" s="1"/>
      <c r="D385" s="1"/>
      <c r="E385" s="3"/>
    </row>
    <row r="386" spans="2:5" ht="18.75">
      <c r="B386" s="5"/>
      <c r="C386" s="1"/>
      <c r="D386" s="1"/>
      <c r="E386" s="3"/>
    </row>
    <row r="387" spans="2:5" ht="18.75">
      <c r="B387" s="5"/>
      <c r="C387" s="1"/>
      <c r="D387" s="1"/>
      <c r="E387" s="3"/>
    </row>
    <row r="388" spans="2:5" ht="18.75">
      <c r="B388" s="5"/>
      <c r="C388" s="1"/>
      <c r="D388" s="1"/>
      <c r="E388" s="3"/>
    </row>
    <row r="389" spans="2:5" ht="18.75">
      <c r="B389" s="5"/>
      <c r="C389" s="1"/>
      <c r="D389" s="1"/>
      <c r="E389" s="3"/>
    </row>
    <row r="390" spans="2:5" ht="18.75">
      <c r="B390" s="5"/>
      <c r="C390" s="1"/>
      <c r="D390" s="1"/>
      <c r="E390" s="3"/>
    </row>
    <row r="391" spans="2:5" ht="18.75">
      <c r="B391" s="5"/>
      <c r="C391" s="1"/>
      <c r="D391" s="1"/>
      <c r="E391" s="3"/>
    </row>
    <row r="392" spans="2:5" ht="18.75">
      <c r="B392" s="5"/>
      <c r="C392" s="1"/>
      <c r="D392" s="1"/>
      <c r="E392" s="3"/>
    </row>
    <row r="393" spans="2:5" ht="18.75">
      <c r="B393" s="5"/>
      <c r="C393" s="1"/>
      <c r="D393" s="1"/>
      <c r="E393" s="3"/>
    </row>
    <row r="394" spans="2:5" ht="18.75">
      <c r="B394" s="5"/>
      <c r="C394" s="1"/>
      <c r="D394" s="1"/>
      <c r="E394" s="3"/>
    </row>
    <row r="395" spans="2:5" ht="18.75">
      <c r="B395" s="5"/>
      <c r="C395" s="1"/>
      <c r="D395" s="1"/>
      <c r="E395" s="3"/>
    </row>
    <row r="396" spans="2:5" ht="18.75">
      <c r="B396" s="5"/>
      <c r="C396" s="1"/>
      <c r="D396" s="1"/>
      <c r="E396" s="3"/>
    </row>
    <row r="397" spans="2:5" ht="18.75">
      <c r="B397" s="5"/>
      <c r="C397" s="1"/>
      <c r="D397" s="1"/>
      <c r="E397" s="3"/>
    </row>
    <row r="398" spans="2:5" ht="18.75">
      <c r="B398" s="5"/>
      <c r="C398" s="1"/>
      <c r="D398" s="1"/>
      <c r="E398" s="3"/>
    </row>
    <row r="399" spans="2:5" ht="18.75">
      <c r="B399" s="5"/>
      <c r="C399" s="1"/>
      <c r="D399" s="1"/>
      <c r="E399" s="3"/>
    </row>
    <row r="400" spans="2:5" ht="18.75">
      <c r="B400" s="5"/>
      <c r="C400" s="1"/>
      <c r="D400" s="1"/>
      <c r="E400" s="3"/>
    </row>
    <row r="401" spans="2:5" ht="18.75">
      <c r="B401" s="5"/>
      <c r="C401" s="1"/>
      <c r="D401" s="1"/>
      <c r="E401" s="3"/>
    </row>
    <row r="402" spans="2:5" ht="18.75">
      <c r="B402" s="5"/>
      <c r="C402" s="1"/>
      <c r="D402" s="1"/>
      <c r="E402" s="3"/>
    </row>
    <row r="403" spans="2:5" ht="18.75">
      <c r="B403" s="5"/>
      <c r="C403" s="1"/>
      <c r="D403" s="1"/>
      <c r="E403" s="3"/>
    </row>
    <row r="404" spans="2:5" ht="18.75">
      <c r="B404" s="5"/>
      <c r="C404" s="1"/>
      <c r="D404" s="1"/>
      <c r="E404" s="3"/>
    </row>
    <row r="405" spans="2:5" ht="18.75">
      <c r="B405" s="5"/>
      <c r="C405" s="1"/>
      <c r="D405" s="1"/>
      <c r="E405" s="3"/>
    </row>
    <row r="406" spans="2:5" ht="18.75">
      <c r="B406" s="5"/>
      <c r="C406" s="1"/>
      <c r="D406" s="1"/>
      <c r="E406" s="3"/>
    </row>
    <row r="407" spans="2:5" ht="18.75">
      <c r="B407" s="5"/>
      <c r="C407" s="1"/>
      <c r="D407" s="1"/>
      <c r="E407" s="3"/>
    </row>
    <row r="408" spans="2:5" ht="18.75">
      <c r="B408" s="5"/>
      <c r="C408" s="1"/>
      <c r="D408" s="1"/>
      <c r="E408" s="3"/>
    </row>
    <row r="409" spans="2:5" ht="18.75">
      <c r="B409" s="5"/>
      <c r="C409" s="1"/>
      <c r="D409" s="1"/>
      <c r="E409" s="3"/>
    </row>
    <row r="410" spans="2:5" ht="18.75">
      <c r="B410" s="5"/>
      <c r="C410" s="1"/>
      <c r="D410" s="1"/>
      <c r="E410" s="3"/>
    </row>
    <row r="411" spans="2:5" ht="18.75">
      <c r="B411" s="5"/>
      <c r="C411" s="1"/>
      <c r="D411" s="1"/>
      <c r="E411" s="3"/>
    </row>
    <row r="412" spans="2:5" ht="18.75">
      <c r="B412" s="5"/>
      <c r="C412" s="1"/>
      <c r="D412" s="1"/>
      <c r="E412" s="3"/>
    </row>
    <row r="413" spans="2:5" ht="18.75">
      <c r="B413" s="5"/>
      <c r="C413" s="1"/>
      <c r="D413" s="1"/>
      <c r="E413" s="3"/>
    </row>
    <row r="414" spans="2:5" ht="18.75">
      <c r="B414" s="5"/>
      <c r="C414" s="1"/>
      <c r="D414" s="1"/>
      <c r="E414" s="3"/>
    </row>
    <row r="415" spans="2:5" ht="18.75">
      <c r="B415" s="5"/>
      <c r="C415" s="1"/>
      <c r="D415" s="1"/>
      <c r="E415" s="3"/>
    </row>
    <row r="416" spans="2:5" ht="18.75">
      <c r="B416" s="5"/>
      <c r="C416" s="1"/>
      <c r="D416" s="1"/>
      <c r="E416" s="3"/>
    </row>
    <row r="417" spans="2:5" ht="18.75">
      <c r="B417" s="5"/>
      <c r="C417" s="1"/>
      <c r="D417" s="1"/>
      <c r="E417" s="3"/>
    </row>
    <row r="418" spans="2:5" ht="18.75">
      <c r="B418" s="5"/>
      <c r="C418" s="1"/>
      <c r="D418" s="1"/>
      <c r="E418" s="3"/>
    </row>
    <row r="419" spans="2:5" ht="18.75">
      <c r="B419" s="5"/>
      <c r="C419" s="1"/>
      <c r="D419" s="1"/>
      <c r="E419" s="3"/>
    </row>
    <row r="420" spans="2:5" ht="18.75">
      <c r="B420" s="5"/>
      <c r="C420" s="1"/>
      <c r="D420" s="1"/>
      <c r="E420" s="3"/>
    </row>
    <row r="421" spans="2:5" ht="18.75">
      <c r="B421" s="5"/>
      <c r="C421" s="1"/>
      <c r="D421" s="1"/>
      <c r="E421" s="3"/>
    </row>
    <row r="422" spans="2:5" ht="18.75">
      <c r="B422" s="5"/>
      <c r="C422" s="1"/>
      <c r="D422" s="1"/>
      <c r="E422" s="3"/>
    </row>
    <row r="423" spans="2:5" ht="18.75">
      <c r="B423" s="5"/>
      <c r="C423" s="1"/>
      <c r="D423" s="1"/>
      <c r="E423" s="3"/>
    </row>
    <row r="424" spans="2:5" ht="18.75">
      <c r="B424" s="5"/>
      <c r="C424" s="1"/>
      <c r="D424" s="1"/>
      <c r="E424" s="3"/>
    </row>
    <row r="425" spans="2:5" ht="18.75">
      <c r="B425" s="5"/>
      <c r="C425" s="1"/>
      <c r="D425" s="1"/>
      <c r="E425" s="3"/>
    </row>
    <row r="426" spans="2:5" ht="18.75">
      <c r="B426" s="5"/>
      <c r="C426" s="1"/>
      <c r="D426" s="1"/>
      <c r="E426" s="3"/>
    </row>
    <row r="427" spans="2:5" ht="18.75">
      <c r="B427" s="5"/>
      <c r="C427" s="1"/>
      <c r="D427" s="1"/>
      <c r="E427" s="3"/>
    </row>
    <row r="428" spans="2:5" ht="18.75">
      <c r="B428" s="5"/>
      <c r="C428" s="1"/>
      <c r="D428" s="1"/>
      <c r="E428" s="3"/>
    </row>
    <row r="429" spans="2:5" ht="18.75">
      <c r="B429" s="5"/>
      <c r="C429" s="1"/>
      <c r="D429" s="1"/>
      <c r="E429" s="3"/>
    </row>
    <row r="430" spans="2:5" ht="18.75">
      <c r="B430" s="5"/>
      <c r="C430" s="1"/>
      <c r="D430" s="1"/>
      <c r="E430" s="3"/>
    </row>
    <row r="431" spans="2:5" ht="18.75">
      <c r="B431" s="5"/>
      <c r="C431" s="1"/>
      <c r="D431" s="1"/>
      <c r="E431" s="3"/>
    </row>
    <row r="432" spans="2:5" ht="18.75">
      <c r="B432" s="5"/>
      <c r="C432" s="1"/>
      <c r="D432" s="1"/>
      <c r="E432" s="3"/>
    </row>
    <row r="433" spans="2:5" ht="18.75">
      <c r="B433" s="5"/>
      <c r="C433" s="1"/>
      <c r="D433" s="1"/>
      <c r="E433" s="3"/>
    </row>
    <row r="434" spans="2:5" ht="18.75">
      <c r="B434" s="5"/>
      <c r="C434" s="1"/>
      <c r="D434" s="1"/>
      <c r="E434" s="3"/>
    </row>
    <row r="435" spans="2:5" ht="18.75">
      <c r="B435" s="5"/>
      <c r="C435" s="1"/>
      <c r="D435" s="1"/>
      <c r="E435" s="3"/>
    </row>
    <row r="436" spans="2:5" ht="18.75">
      <c r="B436" s="5"/>
      <c r="C436" s="1"/>
      <c r="D436" s="1"/>
      <c r="E436" s="3"/>
    </row>
    <row r="437" spans="2:5" ht="18.75">
      <c r="B437" s="5"/>
      <c r="C437" s="1"/>
      <c r="D437" s="1"/>
      <c r="E437" s="3"/>
    </row>
    <row r="438" spans="2:5" ht="18.75">
      <c r="B438" s="5"/>
      <c r="C438" s="1"/>
      <c r="D438" s="1"/>
      <c r="E438" s="3"/>
    </row>
    <row r="439" spans="2:5" ht="18.75">
      <c r="B439" s="5"/>
      <c r="C439" s="1"/>
      <c r="D439" s="1"/>
      <c r="E439" s="3"/>
    </row>
    <row r="440" spans="2:5" ht="18.75">
      <c r="B440" s="5"/>
      <c r="C440" s="1"/>
      <c r="D440" s="1"/>
      <c r="E440" s="3"/>
    </row>
    <row r="441" spans="2:5" ht="18.75">
      <c r="B441" s="5"/>
      <c r="C441" s="1"/>
      <c r="D441" s="1"/>
      <c r="E441" s="3"/>
    </row>
    <row r="442" spans="2:5" ht="18.75">
      <c r="B442" s="5"/>
      <c r="C442" s="1"/>
      <c r="D442" s="1"/>
      <c r="E442" s="3"/>
    </row>
    <row r="443" spans="2:5" ht="18.75">
      <c r="B443" s="5"/>
      <c r="C443" s="1"/>
      <c r="D443" s="1"/>
      <c r="E443" s="3"/>
    </row>
    <row r="444" spans="2:5" ht="18.75">
      <c r="B444" s="5"/>
      <c r="C444" s="1"/>
      <c r="D444" s="1"/>
      <c r="E444" s="3"/>
    </row>
    <row r="445" spans="2:5" ht="18.75">
      <c r="B445" s="5"/>
      <c r="C445" s="1"/>
      <c r="D445" s="1"/>
      <c r="E445" s="3"/>
    </row>
    <row r="446" spans="2:5" ht="18.75">
      <c r="B446" s="5"/>
      <c r="C446" s="1"/>
      <c r="D446" s="1"/>
      <c r="E446" s="3"/>
    </row>
    <row r="447" spans="2:5" ht="18.75">
      <c r="B447" s="5"/>
      <c r="C447" s="1"/>
      <c r="D447" s="1"/>
      <c r="E447" s="3"/>
    </row>
    <row r="448" spans="2:5" ht="18.75">
      <c r="B448" s="5"/>
      <c r="C448" s="1"/>
      <c r="D448" s="1"/>
      <c r="E448" s="3"/>
    </row>
    <row r="449" spans="2:5" ht="18.75">
      <c r="B449" s="5"/>
      <c r="C449" s="1"/>
      <c r="D449" s="1"/>
      <c r="E449" s="3"/>
    </row>
    <row r="450" spans="2:5" ht="18.75">
      <c r="B450" s="5"/>
      <c r="C450" s="1"/>
      <c r="D450" s="1"/>
      <c r="E450" s="3"/>
    </row>
    <row r="451" spans="2:5" ht="18.75">
      <c r="B451" s="5"/>
      <c r="C451" s="1"/>
      <c r="D451" s="1"/>
      <c r="E451" s="3"/>
    </row>
    <row r="452" spans="2:5" ht="18.75">
      <c r="B452" s="5"/>
      <c r="C452" s="1"/>
      <c r="D452" s="1"/>
      <c r="E452" s="3"/>
    </row>
    <row r="453" spans="2:5" ht="18.75">
      <c r="B453" s="5"/>
      <c r="C453" s="1"/>
      <c r="D453" s="1"/>
      <c r="E453" s="3"/>
    </row>
    <row r="454" spans="2:5" ht="18.75">
      <c r="B454" s="5"/>
      <c r="C454" s="1"/>
      <c r="D454" s="1"/>
      <c r="E454" s="3"/>
    </row>
    <row r="455" spans="2:5" ht="18.75">
      <c r="B455" s="5"/>
      <c r="C455" s="1"/>
      <c r="D455" s="1"/>
      <c r="E455" s="3"/>
    </row>
    <row r="456" spans="2:5" ht="18.75">
      <c r="B456" s="5"/>
      <c r="C456" s="1"/>
      <c r="D456" s="1"/>
      <c r="E456" s="3"/>
    </row>
    <row r="457" spans="2:5" ht="18.75">
      <c r="B457" s="5"/>
      <c r="C457" s="1"/>
      <c r="D457" s="1"/>
      <c r="E457" s="3"/>
    </row>
    <row r="458" spans="2:5" ht="18.75">
      <c r="B458" s="5"/>
      <c r="C458" s="1"/>
      <c r="D458" s="1"/>
      <c r="E458" s="3"/>
    </row>
    <row r="459" spans="2:5" ht="18.75">
      <c r="B459" s="5"/>
      <c r="C459" s="1"/>
      <c r="D459" s="1"/>
      <c r="E459" s="3"/>
    </row>
    <row r="460" spans="2:5" ht="18.75">
      <c r="B460" s="5"/>
      <c r="C460" s="1"/>
      <c r="D460" s="1"/>
      <c r="E460" s="3"/>
    </row>
    <row r="461" spans="2:5" ht="18.75">
      <c r="B461" s="5"/>
      <c r="C461" s="1"/>
      <c r="D461" s="1"/>
      <c r="E461" s="2"/>
    </row>
    <row r="462" spans="2:5" ht="18.75">
      <c r="B462" s="5"/>
      <c r="C462" s="1"/>
      <c r="D462" s="1"/>
      <c r="E462" s="2"/>
    </row>
    <row r="463" spans="2:5" ht="18.75">
      <c r="B463" s="5"/>
      <c r="C463" s="1"/>
      <c r="D463" s="1"/>
      <c r="E463" s="2"/>
    </row>
    <row r="464" spans="2:5" ht="18.75">
      <c r="B464" s="5"/>
      <c r="C464" s="1"/>
      <c r="D464" s="1"/>
      <c r="E464" s="2"/>
    </row>
    <row r="465" spans="2:5" ht="18.75">
      <c r="B465" s="5"/>
      <c r="C465" s="1"/>
      <c r="D465" s="1"/>
      <c r="E465" s="2"/>
    </row>
    <row r="466" spans="2:5" ht="18.75">
      <c r="B466" s="5"/>
      <c r="C466" s="1"/>
      <c r="D466" s="1"/>
      <c r="E466" s="2"/>
    </row>
    <row r="467" spans="2:5" ht="18.75">
      <c r="B467" s="5"/>
      <c r="C467" s="1"/>
      <c r="D467" s="1"/>
      <c r="E467" s="2"/>
    </row>
    <row r="468" spans="2:5" ht="18.75">
      <c r="B468" s="5"/>
      <c r="C468" s="1"/>
      <c r="D468" s="1"/>
      <c r="E468" s="2"/>
    </row>
    <row r="469" spans="2:5" ht="18.75">
      <c r="B469" s="5"/>
      <c r="C469" s="1"/>
      <c r="D469" s="1"/>
      <c r="E469" s="2"/>
    </row>
    <row r="470" spans="2:5" ht="18.75">
      <c r="B470" s="5"/>
      <c r="C470" s="1"/>
      <c r="D470" s="1"/>
      <c r="E470" s="2"/>
    </row>
    <row r="471" spans="2:5" ht="18.75">
      <c r="B471" s="5"/>
      <c r="C471" s="1"/>
      <c r="D471" s="1"/>
      <c r="E471" s="2"/>
    </row>
    <row r="472" spans="2:5" ht="18.75">
      <c r="B472" s="5"/>
      <c r="C472" s="1"/>
      <c r="D472" s="1"/>
      <c r="E472" s="2"/>
    </row>
    <row r="473" spans="2:5" ht="18.75">
      <c r="B473" s="5"/>
      <c r="C473" s="1"/>
      <c r="D473" s="1"/>
      <c r="E473" s="2"/>
    </row>
    <row r="474" spans="2:5" ht="18.75">
      <c r="B474" s="5"/>
      <c r="C474" s="1"/>
      <c r="D474" s="1"/>
      <c r="E474" s="2"/>
    </row>
    <row r="475" spans="2:5" ht="18.75">
      <c r="B475" s="5"/>
      <c r="C475" s="1"/>
      <c r="D475" s="1"/>
      <c r="E475" s="2"/>
    </row>
    <row r="476" spans="2:5" ht="18.75">
      <c r="B476" s="5"/>
      <c r="C476" s="1"/>
      <c r="D476" s="1"/>
      <c r="E476" s="2"/>
    </row>
    <row r="477" spans="2:5" ht="18.75">
      <c r="B477" s="5"/>
      <c r="C477" s="1"/>
      <c r="D477" s="1"/>
      <c r="E477" s="2"/>
    </row>
    <row r="478" spans="2:5" ht="18.75">
      <c r="B478" s="5"/>
      <c r="C478" s="1"/>
      <c r="D478" s="1"/>
      <c r="E478" s="2"/>
    </row>
    <row r="479" spans="2:5" ht="18.75">
      <c r="B479" s="5"/>
      <c r="C479" s="1"/>
      <c r="D479" s="1"/>
      <c r="E479" s="2"/>
    </row>
    <row r="480" spans="2:5" ht="18.75">
      <c r="B480" s="5"/>
      <c r="C480" s="1"/>
      <c r="D480" s="1"/>
      <c r="E480" s="2"/>
    </row>
    <row r="481" spans="2:5" ht="18.75">
      <c r="B481" s="5"/>
      <c r="C481" s="1"/>
      <c r="D481" s="1"/>
      <c r="E481" s="2"/>
    </row>
    <row r="482" spans="2:5" ht="18.75">
      <c r="B482" s="5"/>
      <c r="C482" s="1"/>
      <c r="D482" s="1"/>
      <c r="E482" s="2"/>
    </row>
    <row r="483" spans="2:5" ht="18.75">
      <c r="B483" s="5"/>
      <c r="C483" s="1"/>
      <c r="D483" s="1"/>
      <c r="E483" s="2"/>
    </row>
    <row r="484" spans="2:5" ht="18.75">
      <c r="B484" s="5"/>
      <c r="C484" s="1"/>
      <c r="D484" s="1"/>
      <c r="E484" s="2"/>
    </row>
    <row r="485" spans="2:5" ht="18.75">
      <c r="B485" s="5"/>
      <c r="C485" s="1"/>
      <c r="D485" s="1"/>
      <c r="E485" s="2"/>
    </row>
    <row r="486" spans="2:5" ht="18.75">
      <c r="B486" s="5"/>
      <c r="C486" s="1"/>
      <c r="D486" s="1"/>
      <c r="E486" s="2"/>
    </row>
    <row r="487" spans="2:5" ht="18.75">
      <c r="B487" s="5"/>
      <c r="C487" s="1"/>
      <c r="D487" s="1"/>
      <c r="E487" s="2"/>
    </row>
    <row r="488" spans="2:5" ht="18.75">
      <c r="B488" s="5"/>
      <c r="C488" s="1"/>
      <c r="D488" s="1"/>
      <c r="E488" s="2"/>
    </row>
    <row r="489" spans="2:5" ht="18.75">
      <c r="B489" s="5"/>
      <c r="C489" s="1"/>
      <c r="D489" s="1"/>
      <c r="E489" s="2"/>
    </row>
    <row r="490" spans="2:5" ht="18.75">
      <c r="B490" s="5"/>
      <c r="C490" s="1"/>
      <c r="D490" s="1"/>
      <c r="E490" s="2"/>
    </row>
    <row r="491" spans="2:5" ht="18.75">
      <c r="B491" s="5"/>
      <c r="C491" s="1"/>
      <c r="D491" s="1"/>
      <c r="E491" s="2"/>
    </row>
    <row r="492" spans="2:5" ht="18.75">
      <c r="B492" s="5"/>
      <c r="C492" s="1"/>
      <c r="D492" s="1"/>
      <c r="E492" s="2"/>
    </row>
    <row r="493" spans="2:5" ht="18.75">
      <c r="B493" s="5"/>
      <c r="C493" s="1"/>
      <c r="D493" s="1"/>
      <c r="E493" s="2"/>
    </row>
    <row r="494" spans="2:5" ht="18.75">
      <c r="B494" s="5"/>
      <c r="C494" s="1"/>
      <c r="D494" s="1"/>
      <c r="E494" s="2"/>
    </row>
    <row r="495" spans="2:5" ht="18.75">
      <c r="B495" s="5"/>
      <c r="C495" s="1"/>
      <c r="D495" s="1"/>
      <c r="E495" s="2"/>
    </row>
    <row r="496" spans="2:5" ht="18.75">
      <c r="B496" s="5"/>
      <c r="C496" s="1"/>
      <c r="D496" s="1"/>
      <c r="E496" s="2"/>
    </row>
    <row r="497" spans="2:5" ht="18.75">
      <c r="B497" s="5"/>
      <c r="C497" s="1"/>
      <c r="D497" s="1"/>
      <c r="E497" s="2"/>
    </row>
    <row r="498" spans="2:5" ht="18.75">
      <c r="B498" s="5"/>
      <c r="C498" s="1"/>
      <c r="D498" s="1"/>
      <c r="E498" s="2"/>
    </row>
    <row r="499" spans="2:5" ht="18.75">
      <c r="B499" s="5"/>
      <c r="C499" s="1"/>
      <c r="D499" s="1"/>
      <c r="E499" s="2"/>
    </row>
    <row r="500" spans="2:5" ht="18.75">
      <c r="B500" s="5"/>
      <c r="C500" s="1"/>
      <c r="D500" s="1"/>
      <c r="E500" s="2"/>
    </row>
    <row r="501" spans="2:5" ht="18.75">
      <c r="B501" s="5"/>
      <c r="C501" s="1"/>
      <c r="D501" s="1"/>
      <c r="E501" s="2"/>
    </row>
    <row r="502" spans="2:5" ht="18.75">
      <c r="B502" s="5"/>
      <c r="C502" s="1"/>
      <c r="D502" s="1"/>
      <c r="E502" s="2"/>
    </row>
    <row r="503" spans="2:5" ht="18.75">
      <c r="B503" s="5"/>
      <c r="C503" s="1"/>
      <c r="D503" s="1"/>
      <c r="E503" s="2"/>
    </row>
    <row r="504" spans="2:5" ht="18.75">
      <c r="B504" s="5"/>
      <c r="C504" s="1"/>
      <c r="D504" s="1"/>
      <c r="E504" s="2"/>
    </row>
    <row r="505" spans="2:5" ht="18.75">
      <c r="B505" s="5"/>
      <c r="C505" s="1"/>
      <c r="D505" s="1"/>
      <c r="E505" s="2"/>
    </row>
    <row r="506" spans="2:5" ht="18.75">
      <c r="B506" s="5"/>
      <c r="C506" s="1"/>
      <c r="D506" s="1"/>
      <c r="E506" s="2"/>
    </row>
    <row r="507" spans="2:5" ht="18.75">
      <c r="B507" s="5"/>
      <c r="C507" s="1"/>
      <c r="D507" s="1"/>
      <c r="E507" s="2"/>
    </row>
    <row r="508" spans="2:5" ht="18.75">
      <c r="B508" s="5"/>
      <c r="C508" s="1"/>
      <c r="D508" s="1"/>
      <c r="E508" s="2"/>
    </row>
    <row r="509" spans="2:5" ht="18.75">
      <c r="B509" s="5"/>
      <c r="C509" s="1"/>
      <c r="D509" s="1"/>
      <c r="E509" s="2"/>
    </row>
    <row r="510" spans="2:5" ht="18.75">
      <c r="B510" s="5"/>
      <c r="C510" s="1"/>
      <c r="D510" s="1"/>
      <c r="E510" s="2"/>
    </row>
    <row r="511" spans="2:5" ht="18.75">
      <c r="B511" s="5"/>
      <c r="C511" s="1"/>
      <c r="D511" s="1"/>
      <c r="E511" s="2"/>
    </row>
    <row r="512" spans="2:5" ht="18.75">
      <c r="B512" s="5"/>
      <c r="C512" s="1"/>
      <c r="D512" s="1"/>
      <c r="E512" s="2"/>
    </row>
    <row r="513" spans="2:5" ht="18.75">
      <c r="B513" s="5"/>
      <c r="C513" s="1"/>
      <c r="D513" s="1"/>
      <c r="E513" s="2"/>
    </row>
    <row r="514" spans="2:5" ht="18.75">
      <c r="B514" s="5"/>
      <c r="C514" s="1"/>
      <c r="D514" s="1"/>
      <c r="E514" s="2"/>
    </row>
    <row r="515" spans="2:5" ht="18.75">
      <c r="B515" s="5"/>
      <c r="C515" s="1"/>
      <c r="D515" s="1"/>
      <c r="E515" s="2"/>
    </row>
    <row r="516" spans="2:5" ht="18.75">
      <c r="B516" s="5"/>
      <c r="C516" s="1"/>
      <c r="D516" s="1"/>
      <c r="E516" s="2"/>
    </row>
    <row r="517" spans="2:5" ht="18.75">
      <c r="B517" s="5"/>
      <c r="C517" s="1"/>
      <c r="D517" s="1"/>
      <c r="E517" s="2"/>
    </row>
    <row r="518" spans="2:5" ht="18.75">
      <c r="B518" s="5"/>
      <c r="C518" s="1"/>
      <c r="D518" s="1"/>
      <c r="E518" s="2"/>
    </row>
    <row r="519" spans="2:5" ht="18.75">
      <c r="B519" s="5"/>
      <c r="C519" s="1"/>
      <c r="D519" s="1"/>
      <c r="E519" s="2"/>
    </row>
    <row r="520" spans="2:5" ht="18.75">
      <c r="B520" s="5"/>
      <c r="C520" s="1"/>
      <c r="D520" s="1"/>
      <c r="E520" s="2"/>
    </row>
    <row r="521" spans="2:5" ht="18.75">
      <c r="B521" s="5"/>
      <c r="C521" s="1"/>
      <c r="D521" s="1"/>
      <c r="E521" s="2"/>
    </row>
    <row r="522" spans="2:5" ht="18.75">
      <c r="B522" s="5"/>
      <c r="C522" s="1"/>
      <c r="D522" s="1"/>
      <c r="E522" s="2"/>
    </row>
    <row r="523" spans="2:5" ht="18.75">
      <c r="B523" s="5"/>
      <c r="C523" s="1"/>
      <c r="D523" s="1"/>
      <c r="E523" s="2"/>
    </row>
    <row r="524" spans="2:5" ht="18.75">
      <c r="B524" s="5"/>
      <c r="C524" s="1"/>
      <c r="D524" s="1"/>
      <c r="E524" s="2"/>
    </row>
    <row r="525" spans="2:5" ht="18.75">
      <c r="B525" s="5"/>
      <c r="C525" s="1"/>
      <c r="D525" s="1"/>
      <c r="E525" s="2"/>
    </row>
    <row r="526" spans="2:5" ht="18.75">
      <c r="B526" s="5"/>
      <c r="C526" s="1"/>
      <c r="D526" s="1"/>
      <c r="E526" s="2"/>
    </row>
    <row r="527" spans="2:5" ht="18.75">
      <c r="B527" s="5"/>
      <c r="C527" s="1"/>
      <c r="D527" s="1"/>
      <c r="E527" s="2"/>
    </row>
    <row r="528" spans="2:5" ht="18.75">
      <c r="B528" s="5"/>
      <c r="C528" s="1"/>
      <c r="D528" s="1"/>
      <c r="E528" s="2"/>
    </row>
    <row r="529" spans="2:5" ht="18.75">
      <c r="B529" s="5"/>
      <c r="C529" s="1"/>
      <c r="D529" s="1"/>
      <c r="E529" s="2"/>
    </row>
    <row r="530" spans="2:5" ht="18.75">
      <c r="B530" s="5"/>
      <c r="C530" s="1"/>
      <c r="D530" s="1"/>
      <c r="E530" s="2"/>
    </row>
    <row r="531" spans="2:5" ht="18.75">
      <c r="B531" s="5"/>
      <c r="C531" s="1"/>
      <c r="D531" s="1"/>
      <c r="E531" s="2"/>
    </row>
    <row r="532" spans="2:5" ht="18.75">
      <c r="B532" s="5"/>
      <c r="C532" s="1"/>
      <c r="D532" s="1"/>
      <c r="E532" s="2"/>
    </row>
    <row r="533" spans="2:5" ht="18.75">
      <c r="B533" s="5"/>
      <c r="C533" s="1"/>
      <c r="D533" s="1"/>
      <c r="E533" s="2"/>
    </row>
    <row r="534" spans="2:5" ht="18.75">
      <c r="B534" s="5"/>
      <c r="C534" s="1"/>
      <c r="D534" s="1"/>
      <c r="E534" s="2"/>
    </row>
    <row r="535" spans="2:5" ht="18.75">
      <c r="B535" s="5"/>
      <c r="C535" s="1"/>
      <c r="D535" s="1"/>
      <c r="E535" s="2"/>
    </row>
    <row r="536" spans="2:5" ht="18.75">
      <c r="B536" s="5"/>
      <c r="C536" s="1"/>
      <c r="D536" s="1"/>
      <c r="E536" s="2"/>
    </row>
    <row r="537" spans="2:5" ht="18.75">
      <c r="B537" s="5"/>
      <c r="C537" s="1"/>
      <c r="D537" s="1"/>
      <c r="E537" s="2"/>
    </row>
    <row r="538" spans="2:5" ht="18.75">
      <c r="B538" s="5"/>
      <c r="C538" s="1"/>
      <c r="D538" s="1"/>
      <c r="E538" s="2"/>
    </row>
    <row r="539" spans="2:5" ht="18.75">
      <c r="B539" s="5"/>
      <c r="C539" s="1"/>
      <c r="D539" s="1"/>
      <c r="E539" s="2"/>
    </row>
    <row r="540" spans="2:5" ht="18.75">
      <c r="B540" s="5"/>
      <c r="C540" s="1"/>
      <c r="D540" s="1"/>
      <c r="E540" s="2"/>
    </row>
    <row r="541" spans="2:5" ht="18.75">
      <c r="B541" s="5"/>
      <c r="C541" s="1"/>
      <c r="D541" s="1"/>
      <c r="E541" s="2"/>
    </row>
    <row r="542" spans="2:5" ht="18.75">
      <c r="B542" s="5"/>
      <c r="C542" s="1"/>
      <c r="D542" s="1"/>
      <c r="E542" s="2"/>
    </row>
    <row r="543" spans="2:5" ht="18.75">
      <c r="B543" s="5"/>
      <c r="C543" s="1"/>
      <c r="D543" s="1"/>
      <c r="E543" s="2"/>
    </row>
    <row r="544" spans="2:5" ht="18.75">
      <c r="B544" s="5"/>
      <c r="C544" s="1"/>
      <c r="D544" s="1"/>
      <c r="E544" s="2"/>
    </row>
    <row r="545" spans="2:5" ht="18.75">
      <c r="B545" s="5"/>
      <c r="C545" s="1"/>
      <c r="D545" s="1"/>
      <c r="E545" s="2"/>
    </row>
    <row r="546" spans="2:5" ht="18.75">
      <c r="B546" s="5"/>
      <c r="C546" s="1"/>
      <c r="D546" s="1"/>
      <c r="E546" s="2"/>
    </row>
    <row r="547" spans="2:5" ht="18.75">
      <c r="B547" s="5"/>
      <c r="C547" s="1"/>
      <c r="D547" s="1"/>
      <c r="E547" s="2"/>
    </row>
    <row r="548" spans="2:5" ht="18.75">
      <c r="B548" s="5"/>
      <c r="C548" s="1"/>
      <c r="D548" s="1"/>
      <c r="E548" s="2"/>
    </row>
    <row r="549" spans="2:5" ht="18.75">
      <c r="B549" s="5"/>
      <c r="C549" s="1"/>
      <c r="D549" s="1"/>
      <c r="E549" s="2"/>
    </row>
    <row r="550" spans="2:5" ht="18.75">
      <c r="B550" s="5"/>
      <c r="C550" s="1"/>
      <c r="D550" s="1"/>
      <c r="E550" s="2"/>
    </row>
    <row r="551" spans="2:5" ht="18.75">
      <c r="B551" s="5"/>
      <c r="C551" s="1"/>
      <c r="D551" s="1"/>
      <c r="E551" s="2"/>
    </row>
    <row r="552" spans="2:5" ht="18.75">
      <c r="B552" s="5"/>
      <c r="C552" s="1"/>
      <c r="D552" s="1"/>
      <c r="E552" s="2"/>
    </row>
    <row r="553" spans="2:5" ht="18.75">
      <c r="B553" s="5"/>
      <c r="C553" s="1"/>
      <c r="D553" s="1"/>
      <c r="E553" s="2"/>
    </row>
    <row r="554" spans="2:5" ht="18.75">
      <c r="B554" s="5"/>
      <c r="C554" s="1"/>
      <c r="D554" s="1"/>
      <c r="E554" s="2"/>
    </row>
    <row r="555" spans="2:5" ht="18.75">
      <c r="B555" s="5"/>
      <c r="C555" s="1"/>
      <c r="D555" s="1"/>
      <c r="E555" s="2"/>
    </row>
    <row r="556" spans="2:5" ht="18.75">
      <c r="B556" s="5"/>
      <c r="C556" s="1"/>
      <c r="D556" s="1"/>
      <c r="E556" s="2"/>
    </row>
    <row r="557" spans="2:5" ht="18.75">
      <c r="B557" s="5"/>
      <c r="C557" s="1"/>
      <c r="D557" s="1"/>
      <c r="E557" s="2"/>
    </row>
    <row r="558" spans="2:5" ht="18.75">
      <c r="B558" s="5"/>
      <c r="C558" s="1"/>
      <c r="D558" s="1"/>
      <c r="E558" s="2"/>
    </row>
    <row r="559" spans="2:5" ht="18.75">
      <c r="B559" s="5"/>
      <c r="C559" s="1"/>
      <c r="D559" s="1"/>
      <c r="E559" s="2"/>
    </row>
    <row r="560" spans="2:5" ht="18.75">
      <c r="B560" s="5"/>
      <c r="C560" s="1"/>
      <c r="D560" s="1"/>
      <c r="E560" s="2"/>
    </row>
    <row r="561" spans="2:5" ht="18.75">
      <c r="B561" s="5"/>
      <c r="C561" s="1"/>
      <c r="D561" s="1"/>
      <c r="E561" s="2"/>
    </row>
    <row r="562" spans="2:5" ht="18.75">
      <c r="B562" s="5"/>
      <c r="C562" s="1"/>
      <c r="D562" s="1"/>
      <c r="E562" s="2"/>
    </row>
    <row r="563" spans="2:5" ht="18.75">
      <c r="B563" s="5"/>
      <c r="C563" s="1"/>
      <c r="D563" s="1"/>
      <c r="E563" s="2"/>
    </row>
    <row r="564" spans="2:5" ht="18.75">
      <c r="B564" s="5"/>
      <c r="C564" s="1"/>
      <c r="D564" s="1"/>
      <c r="E564" s="2"/>
    </row>
    <row r="565" spans="2:5" ht="18.75">
      <c r="B565" s="5"/>
      <c r="C565" s="1"/>
      <c r="D565" s="1"/>
      <c r="E565" s="2"/>
    </row>
    <row r="566" spans="2:5" ht="18.75">
      <c r="B566" s="5"/>
      <c r="C566" s="1"/>
      <c r="D566" s="1"/>
      <c r="E566" s="2"/>
    </row>
    <row r="567" spans="2:5" ht="18.75">
      <c r="B567" s="5"/>
      <c r="C567" s="1"/>
      <c r="D567" s="1"/>
      <c r="E567" s="2"/>
    </row>
    <row r="568" spans="2:5" ht="18.75">
      <c r="B568" s="5"/>
      <c r="C568" s="1"/>
      <c r="D568" s="1"/>
      <c r="E568" s="2"/>
    </row>
    <row r="569" spans="2:5" ht="18.75">
      <c r="B569" s="5"/>
      <c r="C569" s="1"/>
      <c r="D569" s="1"/>
      <c r="E569" s="2"/>
    </row>
    <row r="570" spans="2:5" ht="18.75">
      <c r="B570" s="5"/>
      <c r="C570" s="1"/>
      <c r="D570" s="1"/>
      <c r="E570" s="2"/>
    </row>
    <row r="571" spans="2:5" ht="18.75">
      <c r="B571" s="5"/>
      <c r="C571" s="1"/>
      <c r="D571" s="1"/>
      <c r="E571" s="2"/>
    </row>
    <row r="572" spans="2:5" ht="18.75">
      <c r="B572" s="5"/>
      <c r="C572" s="1"/>
      <c r="D572" s="1"/>
      <c r="E572" s="2"/>
    </row>
    <row r="573" spans="2:5" ht="18.75">
      <c r="B573" s="5"/>
      <c r="C573" s="1"/>
      <c r="D573" s="1"/>
      <c r="E573" s="2"/>
    </row>
    <row r="574" spans="2:5" ht="18.75">
      <c r="B574" s="5"/>
      <c r="C574" s="1"/>
      <c r="D574" s="1"/>
      <c r="E574" s="2"/>
    </row>
    <row r="575" spans="2:5" ht="18.75">
      <c r="B575" s="5"/>
      <c r="C575" s="1"/>
      <c r="D575" s="1"/>
      <c r="E575" s="2"/>
    </row>
    <row r="576" spans="2:5" ht="18.75">
      <c r="B576" s="5"/>
      <c r="C576" s="1"/>
      <c r="D576" s="1"/>
      <c r="E576" s="2"/>
    </row>
    <row r="577" spans="2:5" ht="18.75">
      <c r="B577" s="5"/>
      <c r="C577" s="1"/>
      <c r="D577" s="1"/>
      <c r="E577" s="2"/>
    </row>
    <row r="578" spans="2:5" ht="18.75">
      <c r="B578" s="5"/>
      <c r="C578" s="1"/>
      <c r="D578" s="1"/>
      <c r="E578" s="2"/>
    </row>
    <row r="579" spans="2:5" ht="18.75">
      <c r="B579" s="5"/>
      <c r="C579" s="1"/>
      <c r="D579" s="1"/>
      <c r="E579" s="2"/>
    </row>
    <row r="580" spans="2:5" ht="18.75">
      <c r="B580" s="5"/>
      <c r="C580" s="1"/>
      <c r="D580" s="1"/>
      <c r="E580" s="2"/>
    </row>
    <row r="581" spans="2:5" ht="18.75">
      <c r="B581" s="5"/>
      <c r="C581" s="1"/>
      <c r="D581" s="1"/>
      <c r="E581" s="2"/>
    </row>
    <row r="582" spans="2:5" ht="18.75">
      <c r="B582" s="5"/>
      <c r="C582" s="1"/>
      <c r="D582" s="1"/>
      <c r="E582" s="2"/>
    </row>
    <row r="583" spans="2:5" ht="18.75">
      <c r="B583" s="5"/>
      <c r="C583" s="1"/>
      <c r="D583" s="1"/>
      <c r="E583" s="2"/>
    </row>
    <row r="584" spans="2:5" ht="18.75">
      <c r="B584" s="5"/>
      <c r="C584" s="1"/>
      <c r="D584" s="1"/>
      <c r="E584" s="2"/>
    </row>
    <row r="585" spans="2:5" ht="18.75">
      <c r="B585" s="5"/>
      <c r="C585" s="1"/>
      <c r="D585" s="1"/>
      <c r="E585" s="2"/>
    </row>
    <row r="586" spans="2:5" ht="18.75">
      <c r="B586" s="5"/>
      <c r="C586" s="1"/>
      <c r="D586" s="1"/>
      <c r="E586" s="2"/>
    </row>
    <row r="587" spans="2:5" ht="18.75">
      <c r="B587" s="5"/>
      <c r="C587" s="1"/>
      <c r="D587" s="1"/>
      <c r="E587" s="2"/>
    </row>
    <row r="588" spans="2:5" ht="18.75">
      <c r="B588" s="5"/>
      <c r="C588" s="1"/>
      <c r="D588" s="1"/>
      <c r="E588" s="2"/>
    </row>
    <row r="589" spans="2:5" ht="18.75">
      <c r="B589" s="5"/>
      <c r="C589" s="1"/>
      <c r="D589" s="1"/>
      <c r="E589" s="2"/>
    </row>
    <row r="590" spans="2:5" ht="18.75">
      <c r="B590" s="5"/>
      <c r="C590" s="1"/>
      <c r="D590" s="1"/>
      <c r="E590" s="2"/>
    </row>
    <row r="591" spans="2:5" ht="18.75">
      <c r="B591" s="5"/>
      <c r="C591" s="1"/>
      <c r="D591" s="1"/>
      <c r="E591" s="2"/>
    </row>
    <row r="592" spans="2:5" ht="18.75">
      <c r="B592" s="5"/>
      <c r="C592" s="1"/>
      <c r="D592" s="1"/>
      <c r="E592" s="2"/>
    </row>
    <row r="593" spans="2:5" ht="18.75">
      <c r="B593" s="5"/>
      <c r="C593" s="1"/>
      <c r="D593" s="1"/>
      <c r="E593" s="2"/>
    </row>
    <row r="594" spans="2:5" ht="18.75">
      <c r="B594" s="5"/>
      <c r="C594" s="1"/>
      <c r="D594" s="1"/>
      <c r="E594" s="2"/>
    </row>
    <row r="595" spans="2:5" ht="18.75">
      <c r="B595" s="5"/>
      <c r="C595" s="1"/>
      <c r="D595" s="1"/>
      <c r="E595" s="2"/>
    </row>
    <row r="596" spans="2:5" ht="18.75">
      <c r="B596" s="5"/>
      <c r="C596" s="1"/>
      <c r="D596" s="1"/>
      <c r="E596" s="2"/>
    </row>
    <row r="597" spans="2:5" ht="18.75">
      <c r="B597" s="5"/>
      <c r="C597" s="1"/>
      <c r="D597" s="1"/>
      <c r="E597" s="2"/>
    </row>
    <row r="598" spans="2:5" ht="18.75">
      <c r="B598" s="5"/>
      <c r="C598" s="1"/>
      <c r="D598" s="1"/>
      <c r="E598" s="2"/>
    </row>
    <row r="599" spans="2:5" ht="18.75">
      <c r="B599" s="5"/>
      <c r="C599" s="1"/>
      <c r="D599" s="1"/>
      <c r="E599" s="2"/>
    </row>
    <row r="600" spans="2:5" ht="18.75">
      <c r="B600" s="5"/>
      <c r="C600" s="1"/>
      <c r="D600" s="1"/>
      <c r="E600" s="2"/>
    </row>
    <row r="601" spans="2:5" ht="18.75">
      <c r="B601" s="5"/>
      <c r="C601" s="1"/>
      <c r="D601" s="1"/>
      <c r="E601" s="2"/>
    </row>
    <row r="602" spans="2:5" ht="18.75">
      <c r="B602" s="5"/>
      <c r="C602" s="1"/>
      <c r="D602" s="1"/>
      <c r="E602" s="2"/>
    </row>
    <row r="603" spans="2:5" ht="18.75">
      <c r="B603" s="5"/>
      <c r="C603" s="1"/>
      <c r="D603" s="1"/>
      <c r="E603" s="2"/>
    </row>
    <row r="604" spans="2:5" ht="18.75">
      <c r="B604" s="5"/>
      <c r="C604" s="1"/>
      <c r="D604" s="1"/>
      <c r="E604" s="2"/>
    </row>
    <row r="605" spans="2:5" ht="18">
      <c r="C605" s="4"/>
      <c r="D605" s="4"/>
      <c r="E605" s="2"/>
    </row>
    <row r="606" spans="2:5" ht="18">
      <c r="C606" s="4"/>
      <c r="D606" s="4"/>
      <c r="E606" s="2"/>
    </row>
    <row r="607" spans="2:5" ht="18">
      <c r="C607" s="4"/>
      <c r="D607" s="4"/>
      <c r="E607" s="2"/>
    </row>
    <row r="608" spans="2:5" ht="18">
      <c r="C608" s="4"/>
      <c r="D608" s="4"/>
      <c r="E608" s="2"/>
    </row>
    <row r="609" spans="3:5" ht="18">
      <c r="C609" s="4"/>
      <c r="D609" s="4"/>
      <c r="E609" s="2"/>
    </row>
    <row r="610" spans="3:5" ht="18">
      <c r="C610" s="4"/>
      <c r="D610" s="4"/>
      <c r="E610" s="2"/>
    </row>
    <row r="611" spans="3:5" ht="18">
      <c r="C611" s="4"/>
      <c r="D611" s="4"/>
      <c r="E611" s="2"/>
    </row>
    <row r="612" spans="3:5" ht="18">
      <c r="C612" s="4"/>
      <c r="D612" s="4"/>
      <c r="E612" s="2"/>
    </row>
    <row r="613" spans="3:5" ht="18">
      <c r="C613" s="4"/>
      <c r="D613" s="4"/>
      <c r="E613" s="2"/>
    </row>
    <row r="614" spans="3:5" ht="18">
      <c r="C614" s="4"/>
      <c r="D614" s="4"/>
      <c r="E614" s="2"/>
    </row>
    <row r="615" spans="3:5" ht="18">
      <c r="C615" s="4"/>
      <c r="D615" s="4"/>
      <c r="E615" s="2"/>
    </row>
    <row r="616" spans="3:5" ht="18">
      <c r="C616" s="4"/>
      <c r="D616" s="4"/>
      <c r="E616" s="2"/>
    </row>
    <row r="617" spans="3:5" ht="18">
      <c r="C617" s="4"/>
      <c r="D617" s="4"/>
      <c r="E617" s="2"/>
    </row>
    <row r="618" spans="3:5" ht="18">
      <c r="C618" s="4"/>
      <c r="D618" s="4"/>
      <c r="E618" s="2"/>
    </row>
    <row r="619" spans="3:5" ht="18">
      <c r="C619" s="4"/>
      <c r="D619" s="4"/>
      <c r="E619" s="2"/>
    </row>
    <row r="620" spans="3:5" ht="18">
      <c r="C620" s="4"/>
      <c r="D620" s="4"/>
      <c r="E620" s="2"/>
    </row>
    <row r="621" spans="3:5" ht="18">
      <c r="C621" s="4"/>
      <c r="D621" s="4"/>
      <c r="E621" s="2"/>
    </row>
    <row r="622" spans="3:5" ht="18">
      <c r="C622" s="4"/>
      <c r="D622" s="4"/>
      <c r="E622" s="2"/>
    </row>
    <row r="623" spans="3:5" ht="18">
      <c r="C623" s="4"/>
      <c r="D623" s="4"/>
      <c r="E623" s="2"/>
    </row>
    <row r="624" spans="3:5" ht="18">
      <c r="C624" s="4"/>
      <c r="D624" s="4"/>
      <c r="E624" s="2"/>
    </row>
    <row r="625" spans="3:5" ht="18">
      <c r="C625" s="4"/>
      <c r="D625" s="4"/>
      <c r="E625" s="2"/>
    </row>
    <row r="626" spans="3:5" ht="18">
      <c r="C626" s="4"/>
      <c r="D626" s="4"/>
      <c r="E626" s="2"/>
    </row>
    <row r="627" spans="3:5" ht="18">
      <c r="C627" s="4"/>
      <c r="D627" s="4"/>
      <c r="E627" s="2"/>
    </row>
    <row r="628" spans="3:5" ht="18">
      <c r="C628" s="4"/>
      <c r="D628" s="4"/>
      <c r="E628" s="2"/>
    </row>
    <row r="629" spans="3:5" ht="18">
      <c r="C629" s="4"/>
      <c r="D629" s="4"/>
      <c r="E629" s="2"/>
    </row>
    <row r="630" spans="3:5" ht="18">
      <c r="C630" s="4"/>
      <c r="D630" s="4"/>
      <c r="E630" s="2"/>
    </row>
    <row r="631" spans="3:5" ht="18">
      <c r="C631" s="4"/>
      <c r="D631" s="4"/>
      <c r="E631" s="2"/>
    </row>
    <row r="632" spans="3:5" ht="18">
      <c r="C632" s="4"/>
      <c r="D632" s="4"/>
      <c r="E632" s="2"/>
    </row>
    <row r="633" spans="3:5" ht="18">
      <c r="C633" s="4"/>
      <c r="D633" s="4"/>
      <c r="E633" s="2"/>
    </row>
    <row r="634" spans="3:5" ht="18">
      <c r="C634" s="4"/>
      <c r="D634" s="4"/>
      <c r="E634" s="2"/>
    </row>
    <row r="635" spans="3:5" ht="18">
      <c r="C635" s="4"/>
      <c r="D635" s="4"/>
      <c r="E635" s="2"/>
    </row>
    <row r="636" spans="3:5" ht="18">
      <c r="C636" s="4"/>
      <c r="D636" s="4"/>
      <c r="E636" s="2"/>
    </row>
    <row r="637" spans="3:5" ht="18">
      <c r="C637" s="4"/>
      <c r="D637" s="4"/>
      <c r="E637" s="2"/>
    </row>
    <row r="638" spans="3:5" ht="18">
      <c r="C638" s="4"/>
      <c r="D638" s="4"/>
      <c r="E638" s="2"/>
    </row>
    <row r="639" spans="3:5" ht="18">
      <c r="C639" s="4"/>
      <c r="D639" s="4"/>
      <c r="E639" s="2"/>
    </row>
    <row r="640" spans="3:5" ht="18">
      <c r="C640" s="4"/>
      <c r="D640" s="4"/>
      <c r="E640" s="2"/>
    </row>
    <row r="641" spans="3:5" ht="18">
      <c r="C641" s="4"/>
      <c r="D641" s="4"/>
      <c r="E641" s="2"/>
    </row>
    <row r="642" spans="3:5" ht="18">
      <c r="C642" s="4"/>
      <c r="D642" s="4"/>
      <c r="E642" s="2"/>
    </row>
    <row r="643" spans="3:5" ht="18">
      <c r="C643" s="4"/>
      <c r="D643" s="4"/>
      <c r="E643" s="2"/>
    </row>
    <row r="644" spans="3:5" ht="18">
      <c r="C644" s="4"/>
      <c r="D644" s="4"/>
      <c r="E644" s="2"/>
    </row>
    <row r="645" spans="3:5" ht="18">
      <c r="C645" s="4"/>
      <c r="D645" s="4"/>
      <c r="E645" s="2"/>
    </row>
    <row r="646" spans="3:5" ht="18">
      <c r="C646" s="4"/>
      <c r="D646" s="4"/>
      <c r="E646" s="2"/>
    </row>
    <row r="647" spans="3:5" ht="18">
      <c r="C647" s="4"/>
      <c r="D647" s="4"/>
      <c r="E647" s="2"/>
    </row>
    <row r="648" spans="3:5" ht="18">
      <c r="C648" s="4"/>
      <c r="D648" s="4"/>
      <c r="E648" s="2"/>
    </row>
    <row r="649" spans="3:5" ht="18">
      <c r="C649" s="4"/>
      <c r="D649" s="4"/>
      <c r="E649" s="2"/>
    </row>
    <row r="650" spans="3:5" ht="18">
      <c r="C650" s="4"/>
      <c r="D650" s="4"/>
      <c r="E650" s="2"/>
    </row>
    <row r="651" spans="3:5" ht="18">
      <c r="C651" s="4"/>
      <c r="D651" s="4"/>
      <c r="E651" s="2"/>
    </row>
    <row r="652" spans="3:5" ht="18">
      <c r="C652" s="4"/>
      <c r="D652" s="4"/>
      <c r="E652" s="2"/>
    </row>
    <row r="653" spans="3:5" ht="18">
      <c r="C653" s="4"/>
      <c r="D653" s="4"/>
      <c r="E653" s="2"/>
    </row>
    <row r="654" spans="3:5" ht="18">
      <c r="C654" s="4"/>
      <c r="D654" s="4"/>
      <c r="E654" s="2"/>
    </row>
    <row r="655" spans="3:5" ht="18">
      <c r="C655" s="4"/>
      <c r="D655" s="4"/>
      <c r="E655" s="2"/>
    </row>
    <row r="656" spans="3:5" ht="18">
      <c r="C656" s="4"/>
      <c r="D656" s="4"/>
      <c r="E656" s="2"/>
    </row>
    <row r="657" spans="3:5" ht="18">
      <c r="C657" s="4"/>
      <c r="D657" s="4"/>
      <c r="E657" s="2"/>
    </row>
    <row r="658" spans="3:5" ht="18">
      <c r="C658" s="4"/>
      <c r="D658" s="4"/>
      <c r="E658" s="2"/>
    </row>
    <row r="659" spans="3:5" ht="18">
      <c r="C659" s="4"/>
      <c r="D659" s="4"/>
      <c r="E659" s="2"/>
    </row>
    <row r="660" spans="3:5" ht="18">
      <c r="C660" s="4"/>
      <c r="D660" s="4"/>
      <c r="E660" s="2"/>
    </row>
    <row r="661" spans="3:5" ht="18">
      <c r="C661" s="4"/>
      <c r="D661" s="4"/>
      <c r="E661" s="2"/>
    </row>
    <row r="662" spans="3:5" ht="18">
      <c r="C662" s="4"/>
      <c r="D662" s="4"/>
      <c r="E662" s="2"/>
    </row>
    <row r="663" spans="3:5" ht="18">
      <c r="C663" s="4"/>
      <c r="D663" s="4"/>
      <c r="E663" s="2"/>
    </row>
    <row r="664" spans="3:5" ht="18">
      <c r="C664" s="4"/>
      <c r="D664" s="4"/>
      <c r="E664" s="2"/>
    </row>
    <row r="665" spans="3:5" ht="18">
      <c r="C665" s="4"/>
      <c r="D665" s="4"/>
      <c r="E665" s="2"/>
    </row>
    <row r="666" spans="3:5" ht="18">
      <c r="C666" s="4"/>
      <c r="D666" s="4"/>
      <c r="E666" s="2"/>
    </row>
    <row r="667" spans="3:5" ht="18">
      <c r="C667" s="4"/>
      <c r="D667" s="4"/>
      <c r="E667" s="2"/>
    </row>
    <row r="668" spans="3:5" ht="18">
      <c r="C668" s="4"/>
      <c r="D668" s="4"/>
      <c r="E668" s="2"/>
    </row>
    <row r="669" spans="3:5" ht="18">
      <c r="C669" s="4"/>
      <c r="D669" s="4"/>
      <c r="E669" s="2"/>
    </row>
    <row r="670" spans="3:5" ht="18">
      <c r="C670" s="4"/>
      <c r="D670" s="4"/>
      <c r="E670" s="2"/>
    </row>
    <row r="671" spans="3:5" ht="18">
      <c r="C671" s="4"/>
      <c r="D671" s="4"/>
      <c r="E671" s="2"/>
    </row>
    <row r="672" spans="3:5" ht="18">
      <c r="C672" s="4"/>
      <c r="D672" s="4"/>
      <c r="E672" s="2"/>
    </row>
    <row r="673" spans="3:5" ht="18">
      <c r="C673" s="4"/>
      <c r="D673" s="4"/>
      <c r="E673" s="2"/>
    </row>
    <row r="674" spans="3:5" ht="18">
      <c r="C674" s="4"/>
      <c r="D674" s="4"/>
      <c r="E674" s="2"/>
    </row>
    <row r="675" spans="3:5" ht="18">
      <c r="C675" s="4"/>
      <c r="D675" s="4"/>
      <c r="E675" s="2"/>
    </row>
    <row r="676" spans="3:5" ht="18">
      <c r="C676" s="4"/>
      <c r="D676" s="4"/>
      <c r="E676" s="2"/>
    </row>
    <row r="677" spans="3:5" ht="18">
      <c r="C677" s="4"/>
      <c r="D677" s="4"/>
      <c r="E677" s="2"/>
    </row>
    <row r="678" spans="3:5" ht="18">
      <c r="C678" s="4"/>
      <c r="D678" s="4"/>
      <c r="E678" s="2"/>
    </row>
    <row r="679" spans="3:5" ht="18">
      <c r="E679" s="2"/>
    </row>
    <row r="680" spans="3:5" ht="18">
      <c r="E680" s="2"/>
    </row>
    <row r="681" spans="3:5" ht="18">
      <c r="E681" s="2"/>
    </row>
    <row r="682" spans="3:5" ht="18">
      <c r="E682" s="2"/>
    </row>
    <row r="683" spans="3:5" ht="18">
      <c r="E683" s="2"/>
    </row>
    <row r="684" spans="3:5" ht="18">
      <c r="E684" s="2"/>
    </row>
    <row r="685" spans="3:5" ht="18">
      <c r="E685" s="2"/>
    </row>
    <row r="686" spans="3:5" ht="18">
      <c r="E686" s="2"/>
    </row>
    <row r="687" spans="3:5" ht="18">
      <c r="E687" s="2"/>
    </row>
    <row r="688" spans="3:5" ht="18">
      <c r="E688" s="2"/>
    </row>
    <row r="689" spans="5:5" ht="18">
      <c r="E689" s="2"/>
    </row>
    <row r="690" spans="5:5" ht="18">
      <c r="E690" s="2"/>
    </row>
    <row r="691" spans="5:5" ht="18">
      <c r="E691" s="2"/>
    </row>
    <row r="692" spans="5:5" ht="18">
      <c r="E692" s="2"/>
    </row>
    <row r="693" spans="5:5" ht="18">
      <c r="E693" s="2"/>
    </row>
    <row r="694" spans="5:5" ht="18">
      <c r="E694" s="2"/>
    </row>
    <row r="695" spans="5:5" ht="18">
      <c r="E695" s="2"/>
    </row>
    <row r="696" spans="5:5" ht="18">
      <c r="E696" s="2"/>
    </row>
    <row r="697" spans="5:5" ht="18">
      <c r="E697" s="2"/>
    </row>
    <row r="698" spans="5:5" ht="18">
      <c r="E698" s="2"/>
    </row>
    <row r="699" spans="5:5" ht="18">
      <c r="E699" s="2"/>
    </row>
    <row r="700" spans="5:5" ht="18">
      <c r="E700" s="2"/>
    </row>
    <row r="701" spans="5:5" ht="18">
      <c r="E701" s="2"/>
    </row>
    <row r="702" spans="5:5" ht="18">
      <c r="E702" s="2"/>
    </row>
    <row r="703" spans="5:5" ht="18">
      <c r="E703" s="2"/>
    </row>
    <row r="704" spans="5:5" ht="18">
      <c r="E704" s="2"/>
    </row>
    <row r="705" spans="5:5" ht="18">
      <c r="E705" s="2"/>
    </row>
    <row r="706" spans="5:5" ht="18">
      <c r="E706" s="2"/>
    </row>
    <row r="707" spans="5:5" ht="18">
      <c r="E707" s="2"/>
    </row>
    <row r="708" spans="5:5" ht="18">
      <c r="E708" s="2"/>
    </row>
    <row r="709" spans="5:5" ht="18">
      <c r="E709" s="2"/>
    </row>
    <row r="710" spans="5:5" ht="18">
      <c r="E710" s="2"/>
    </row>
    <row r="711" spans="5:5" ht="18">
      <c r="E711" s="2"/>
    </row>
    <row r="712" spans="5:5" ht="18">
      <c r="E712" s="2"/>
    </row>
    <row r="713" spans="5:5" ht="18">
      <c r="E713" s="2"/>
    </row>
    <row r="714" spans="5:5" ht="18">
      <c r="E714" s="2"/>
    </row>
    <row r="715" spans="5:5" ht="18">
      <c r="E715" s="2"/>
    </row>
    <row r="716" spans="5:5" ht="18">
      <c r="E716" s="2"/>
    </row>
    <row r="717" spans="5:5" ht="18">
      <c r="E717" s="2"/>
    </row>
    <row r="718" spans="5:5" ht="18">
      <c r="E718" s="2"/>
    </row>
    <row r="719" spans="5:5" ht="18">
      <c r="E719" s="2"/>
    </row>
    <row r="720" spans="5:5" ht="18">
      <c r="E720" s="2"/>
    </row>
    <row r="721" spans="5:5" ht="18">
      <c r="E721" s="2"/>
    </row>
    <row r="722" spans="5:5" ht="18">
      <c r="E722" s="2"/>
    </row>
    <row r="723" spans="5:5" ht="18">
      <c r="E723" s="2"/>
    </row>
    <row r="724" spans="5:5" ht="18">
      <c r="E724" s="2"/>
    </row>
    <row r="725" spans="5:5" ht="18">
      <c r="E725" s="2"/>
    </row>
    <row r="726" spans="5:5" ht="18">
      <c r="E726" s="2"/>
    </row>
    <row r="727" spans="5:5" ht="18">
      <c r="E727" s="2"/>
    </row>
    <row r="728" spans="5:5" ht="18">
      <c r="E728" s="2"/>
    </row>
    <row r="729" spans="5:5" ht="18">
      <c r="E729" s="2"/>
    </row>
    <row r="730" spans="5:5" ht="18">
      <c r="E730" s="2"/>
    </row>
    <row r="731" spans="5:5" ht="18">
      <c r="E731" s="2"/>
    </row>
    <row r="732" spans="5:5" ht="18">
      <c r="E732" s="2"/>
    </row>
    <row r="733" spans="5:5" ht="18">
      <c r="E733" s="2"/>
    </row>
    <row r="734" spans="5:5" ht="18">
      <c r="E734" s="2"/>
    </row>
    <row r="735" spans="5:5" ht="18">
      <c r="E735" s="2"/>
    </row>
    <row r="736" spans="5:5" ht="18">
      <c r="E736" s="2"/>
    </row>
    <row r="737" spans="5:5" ht="18">
      <c r="E737" s="2"/>
    </row>
    <row r="738" spans="5:5" ht="18">
      <c r="E738" s="2"/>
    </row>
    <row r="739" spans="5:5" ht="18">
      <c r="E739" s="2"/>
    </row>
    <row r="740" spans="5:5" ht="18">
      <c r="E740" s="2"/>
    </row>
    <row r="741" spans="5:5" ht="18">
      <c r="E741" s="2"/>
    </row>
    <row r="742" spans="5:5" ht="18">
      <c r="E742" s="2"/>
    </row>
    <row r="743" spans="5:5" ht="18">
      <c r="E743" s="2"/>
    </row>
    <row r="744" spans="5:5" ht="18">
      <c r="E744" s="2"/>
    </row>
    <row r="745" spans="5:5" ht="18">
      <c r="E745" s="2"/>
    </row>
    <row r="746" spans="5:5" ht="18">
      <c r="E746" s="2"/>
    </row>
    <row r="747" spans="5:5" ht="18">
      <c r="E747" s="2"/>
    </row>
    <row r="748" spans="5:5" ht="18">
      <c r="E748" s="2"/>
    </row>
    <row r="749" spans="5:5" ht="18">
      <c r="E749" s="2"/>
    </row>
    <row r="750" spans="5:5" ht="18">
      <c r="E750" s="2"/>
    </row>
    <row r="751" spans="5:5" ht="18">
      <c r="E751" s="2"/>
    </row>
    <row r="752" spans="5:5" ht="18">
      <c r="E752" s="2"/>
    </row>
    <row r="753" spans="5:5" ht="18">
      <c r="E753" s="2"/>
    </row>
    <row r="754" spans="5:5" ht="18">
      <c r="E754" s="2"/>
    </row>
    <row r="755" spans="5:5" ht="18">
      <c r="E755" s="2"/>
    </row>
    <row r="756" spans="5:5" ht="18">
      <c r="E756" s="2"/>
    </row>
    <row r="757" spans="5:5" ht="18">
      <c r="E757" s="2"/>
    </row>
    <row r="758" spans="5:5" ht="18">
      <c r="E758" s="2"/>
    </row>
    <row r="759" spans="5:5" ht="18">
      <c r="E759" s="2"/>
    </row>
    <row r="760" spans="5:5" ht="18">
      <c r="E760" s="2"/>
    </row>
    <row r="761" spans="5:5" ht="18">
      <c r="E761" s="2"/>
    </row>
    <row r="762" spans="5:5" ht="18">
      <c r="E762" s="2"/>
    </row>
    <row r="763" spans="5:5" ht="18">
      <c r="E763" s="2"/>
    </row>
    <row r="764" spans="5:5" ht="18">
      <c r="E764" s="2"/>
    </row>
    <row r="765" spans="5:5" ht="18">
      <c r="E765" s="2"/>
    </row>
    <row r="766" spans="5:5" ht="18">
      <c r="E766" s="2"/>
    </row>
    <row r="767" spans="5:5" ht="18">
      <c r="E767" s="2"/>
    </row>
    <row r="768" spans="5:5" ht="18">
      <c r="E768" s="2"/>
    </row>
    <row r="769" spans="5:5" ht="18">
      <c r="E769" s="2"/>
    </row>
    <row r="770" spans="5:5" ht="18">
      <c r="E770" s="2"/>
    </row>
    <row r="771" spans="5:5" ht="18">
      <c r="E771" s="2"/>
    </row>
    <row r="772" spans="5:5" ht="18">
      <c r="E772" s="2"/>
    </row>
    <row r="773" spans="5:5" ht="18">
      <c r="E773" s="2"/>
    </row>
    <row r="774" spans="5:5" ht="18">
      <c r="E774" s="2"/>
    </row>
    <row r="775" spans="5:5" ht="18">
      <c r="E775" s="2"/>
    </row>
    <row r="776" spans="5:5" ht="18">
      <c r="E776" s="2"/>
    </row>
    <row r="777" spans="5:5" ht="18">
      <c r="E777" s="2"/>
    </row>
    <row r="778" spans="5:5" ht="18">
      <c r="E778" s="2"/>
    </row>
    <row r="779" spans="5:5" ht="18">
      <c r="E779" s="2"/>
    </row>
    <row r="780" spans="5:5" ht="18">
      <c r="E780" s="2"/>
    </row>
    <row r="781" spans="5:5" ht="18">
      <c r="E781" s="2"/>
    </row>
    <row r="782" spans="5:5" ht="18">
      <c r="E782" s="2"/>
    </row>
    <row r="783" spans="5:5" ht="18">
      <c r="E783" s="2"/>
    </row>
    <row r="784" spans="5:5" ht="18">
      <c r="E784" s="2"/>
    </row>
    <row r="785" spans="5:5" ht="18">
      <c r="E785" s="2"/>
    </row>
    <row r="786" spans="5:5" ht="18">
      <c r="E786" s="2"/>
    </row>
    <row r="787" spans="5:5" ht="18">
      <c r="E787" s="2"/>
    </row>
    <row r="788" spans="5:5" ht="18">
      <c r="E788" s="2"/>
    </row>
    <row r="789" spans="5:5" ht="18">
      <c r="E789" s="2"/>
    </row>
    <row r="790" spans="5:5" ht="18">
      <c r="E790" s="2"/>
    </row>
    <row r="791" spans="5:5" ht="18">
      <c r="E791" s="2"/>
    </row>
    <row r="792" spans="5:5" ht="18">
      <c r="E792" s="2"/>
    </row>
    <row r="793" spans="5:5" ht="18">
      <c r="E793" s="2"/>
    </row>
    <row r="794" spans="5:5" ht="18">
      <c r="E794" s="2"/>
    </row>
    <row r="795" spans="5:5" ht="18">
      <c r="E795" s="2"/>
    </row>
    <row r="796" spans="5:5" ht="18">
      <c r="E796" s="2"/>
    </row>
    <row r="797" spans="5:5" ht="18">
      <c r="E797" s="2"/>
    </row>
    <row r="798" spans="5:5" ht="18">
      <c r="E798" s="2"/>
    </row>
    <row r="799" spans="5:5" ht="18">
      <c r="E799" s="2"/>
    </row>
    <row r="800" spans="5:5" ht="18">
      <c r="E800" s="2"/>
    </row>
    <row r="801" spans="5:5" ht="18">
      <c r="E801" s="2"/>
    </row>
    <row r="802" spans="5:5" ht="18">
      <c r="E802" s="2"/>
    </row>
    <row r="803" spans="5:5" ht="18">
      <c r="E803" s="2"/>
    </row>
    <row r="804" spans="5:5" ht="18">
      <c r="E804" s="2"/>
    </row>
    <row r="805" spans="5:5" ht="18">
      <c r="E805" s="2"/>
    </row>
    <row r="806" spans="5:5" ht="18">
      <c r="E806" s="2"/>
    </row>
    <row r="807" spans="5:5" ht="18">
      <c r="E807" s="2"/>
    </row>
    <row r="808" spans="5:5" ht="18">
      <c r="E808" s="2"/>
    </row>
    <row r="809" spans="5:5" ht="18">
      <c r="E809" s="2"/>
    </row>
    <row r="810" spans="5:5" ht="18">
      <c r="E810" s="2"/>
    </row>
    <row r="811" spans="5:5" ht="18">
      <c r="E811" s="2"/>
    </row>
    <row r="812" spans="5:5" ht="18">
      <c r="E812" s="2"/>
    </row>
    <row r="813" spans="5:5" ht="18">
      <c r="E813" s="2"/>
    </row>
    <row r="814" spans="5:5" ht="18">
      <c r="E814" s="2"/>
    </row>
    <row r="815" spans="5:5" ht="18">
      <c r="E815" s="2"/>
    </row>
    <row r="816" spans="5:5" ht="18">
      <c r="E816" s="2"/>
    </row>
    <row r="817" spans="5:5" ht="18">
      <c r="E817" s="2"/>
    </row>
    <row r="818" spans="5:5" ht="18">
      <c r="E818" s="2"/>
    </row>
    <row r="819" spans="5:5" ht="18">
      <c r="E819" s="2"/>
    </row>
    <row r="820" spans="5:5" ht="18">
      <c r="E820" s="2"/>
    </row>
    <row r="821" spans="5:5" ht="18">
      <c r="E821" s="2"/>
    </row>
    <row r="822" spans="5:5" ht="18">
      <c r="E822" s="2"/>
    </row>
    <row r="823" spans="5:5" ht="18">
      <c r="E823" s="2"/>
    </row>
    <row r="824" spans="5:5" ht="18">
      <c r="E824" s="2"/>
    </row>
    <row r="825" spans="5:5" ht="18">
      <c r="E825" s="2"/>
    </row>
    <row r="826" spans="5:5" ht="18">
      <c r="E826" s="2"/>
    </row>
    <row r="827" spans="5:5" ht="18">
      <c r="E827" s="2"/>
    </row>
    <row r="828" spans="5:5" ht="18">
      <c r="E828" s="2"/>
    </row>
    <row r="829" spans="5:5" ht="18">
      <c r="E829" s="2"/>
    </row>
    <row r="830" spans="5:5" ht="18">
      <c r="E830" s="2"/>
    </row>
    <row r="831" spans="5:5" ht="18">
      <c r="E831" s="2"/>
    </row>
    <row r="832" spans="5:5" ht="18">
      <c r="E832" s="2"/>
    </row>
    <row r="833" spans="5:5" ht="18">
      <c r="E833" s="2"/>
    </row>
    <row r="834" spans="5:5" ht="18">
      <c r="E834" s="2"/>
    </row>
    <row r="835" spans="5:5" ht="18">
      <c r="E835" s="2"/>
    </row>
    <row r="836" spans="5:5" ht="18">
      <c r="E836" s="2"/>
    </row>
    <row r="837" spans="5:5" ht="18">
      <c r="E837" s="2"/>
    </row>
    <row r="838" spans="5:5" ht="18">
      <c r="E838" s="2"/>
    </row>
    <row r="839" spans="5:5" ht="18">
      <c r="E839" s="2"/>
    </row>
    <row r="840" spans="5:5" ht="18">
      <c r="E840" s="2"/>
    </row>
    <row r="841" spans="5:5" ht="18">
      <c r="E841" s="2"/>
    </row>
    <row r="842" spans="5:5" ht="18">
      <c r="E842" s="2"/>
    </row>
    <row r="843" spans="5:5" ht="18">
      <c r="E843" s="2"/>
    </row>
    <row r="844" spans="5:5" ht="18">
      <c r="E844" s="2"/>
    </row>
    <row r="845" spans="5:5" ht="18">
      <c r="E845" s="2"/>
    </row>
    <row r="846" spans="5:5" ht="18">
      <c r="E846" s="2"/>
    </row>
    <row r="847" spans="5:5" ht="18">
      <c r="E847" s="2"/>
    </row>
    <row r="848" spans="5:5" ht="18">
      <c r="E848" s="2"/>
    </row>
    <row r="849" spans="5:5" ht="18">
      <c r="E849" s="2"/>
    </row>
    <row r="850" spans="5:5" ht="18">
      <c r="E850" s="2"/>
    </row>
    <row r="851" spans="5:5" ht="18">
      <c r="E851" s="2"/>
    </row>
    <row r="852" spans="5:5" ht="18">
      <c r="E852" s="2"/>
    </row>
    <row r="853" spans="5:5" ht="18">
      <c r="E853" s="2"/>
    </row>
    <row r="854" spans="5:5" ht="18">
      <c r="E854" s="2"/>
    </row>
    <row r="855" spans="5:5" ht="18">
      <c r="E855" s="2"/>
    </row>
    <row r="856" spans="5:5" ht="18">
      <c r="E856" s="2"/>
    </row>
    <row r="857" spans="5:5" ht="18">
      <c r="E857" s="2"/>
    </row>
    <row r="858" spans="5:5" ht="18">
      <c r="E858" s="2"/>
    </row>
    <row r="859" spans="5:5" ht="18">
      <c r="E859" s="2"/>
    </row>
    <row r="860" spans="5:5" ht="18">
      <c r="E860" s="2"/>
    </row>
    <row r="861" spans="5:5" ht="18">
      <c r="E861" s="2"/>
    </row>
    <row r="862" spans="5:5" ht="18">
      <c r="E862" s="2"/>
    </row>
    <row r="863" spans="5:5" ht="18">
      <c r="E863" s="2"/>
    </row>
    <row r="864" spans="5:5" ht="18">
      <c r="E864" s="2"/>
    </row>
    <row r="865" spans="5:5" ht="18">
      <c r="E865" s="2"/>
    </row>
    <row r="866" spans="5:5" ht="18">
      <c r="E866" s="2"/>
    </row>
    <row r="867" spans="5:5" ht="18">
      <c r="E867" s="2"/>
    </row>
    <row r="868" spans="5:5" ht="18">
      <c r="E868" s="2"/>
    </row>
    <row r="869" spans="5:5" ht="18">
      <c r="E869" s="2"/>
    </row>
    <row r="870" spans="5:5" ht="18">
      <c r="E870" s="2"/>
    </row>
    <row r="871" spans="5:5" ht="18">
      <c r="E871" s="2"/>
    </row>
    <row r="872" spans="5:5" ht="18">
      <c r="E872" s="2"/>
    </row>
    <row r="873" spans="5:5" ht="18">
      <c r="E873" s="2"/>
    </row>
    <row r="874" spans="5:5" ht="18">
      <c r="E874" s="2"/>
    </row>
    <row r="875" spans="5:5" ht="18">
      <c r="E875" s="2"/>
    </row>
    <row r="876" spans="5:5" ht="18">
      <c r="E876" s="2"/>
    </row>
    <row r="877" spans="5:5" ht="18">
      <c r="E877" s="2"/>
    </row>
    <row r="878" spans="5:5" ht="18">
      <c r="E878" s="2"/>
    </row>
    <row r="879" spans="5:5" ht="18">
      <c r="E879" s="2"/>
    </row>
    <row r="880" spans="5:5" ht="18">
      <c r="E880" s="2"/>
    </row>
    <row r="881" spans="5:5" ht="18">
      <c r="E881" s="2"/>
    </row>
    <row r="882" spans="5:5" ht="18">
      <c r="E882" s="2"/>
    </row>
    <row r="883" spans="5:5" ht="18">
      <c r="E883" s="2"/>
    </row>
    <row r="884" spans="5:5" ht="18">
      <c r="E884" s="2"/>
    </row>
    <row r="885" spans="5:5" ht="18">
      <c r="E885" s="2"/>
    </row>
    <row r="886" spans="5:5" ht="18">
      <c r="E886" s="2"/>
    </row>
    <row r="887" spans="5:5" ht="18">
      <c r="E887" s="2"/>
    </row>
    <row r="888" spans="5:5" ht="18">
      <c r="E888" s="2"/>
    </row>
    <row r="889" spans="5:5" ht="18">
      <c r="E889" s="2"/>
    </row>
    <row r="890" spans="5:5" ht="18">
      <c r="E890" s="2"/>
    </row>
    <row r="891" spans="5:5" ht="18">
      <c r="E891" s="2"/>
    </row>
    <row r="892" spans="5:5" ht="18">
      <c r="E892" s="2"/>
    </row>
    <row r="893" spans="5:5" ht="18">
      <c r="E893" s="2"/>
    </row>
    <row r="894" spans="5:5" ht="18">
      <c r="E894" s="2"/>
    </row>
    <row r="895" spans="5:5" ht="18">
      <c r="E895" s="2"/>
    </row>
    <row r="896" spans="5:5" ht="18">
      <c r="E896" s="2"/>
    </row>
    <row r="897" spans="5:5" ht="18">
      <c r="E897" s="2"/>
    </row>
    <row r="898" spans="5:5" ht="18">
      <c r="E898" s="2"/>
    </row>
    <row r="899" spans="5:5" ht="18">
      <c r="E899" s="2"/>
    </row>
    <row r="900" spans="5:5" ht="18">
      <c r="E900" s="2"/>
    </row>
    <row r="901" spans="5:5" ht="18">
      <c r="E901" s="2"/>
    </row>
    <row r="902" spans="5:5" ht="18">
      <c r="E902" s="2"/>
    </row>
    <row r="903" spans="5:5" ht="18">
      <c r="E903" s="2"/>
    </row>
    <row r="904" spans="5:5" ht="18">
      <c r="E904" s="2"/>
    </row>
    <row r="905" spans="5:5" ht="18">
      <c r="E905" s="2"/>
    </row>
    <row r="906" spans="5:5" ht="18">
      <c r="E906" s="2"/>
    </row>
    <row r="907" spans="5:5" ht="18">
      <c r="E907" s="2"/>
    </row>
    <row r="908" spans="5:5" ht="18">
      <c r="E908" s="2"/>
    </row>
    <row r="909" spans="5:5" ht="18">
      <c r="E909" s="2"/>
    </row>
    <row r="910" spans="5:5" ht="18">
      <c r="E910" s="2"/>
    </row>
    <row r="911" spans="5:5" ht="18">
      <c r="E911" s="2"/>
    </row>
    <row r="912" spans="5:5" ht="18">
      <c r="E912" s="2"/>
    </row>
    <row r="913" spans="5:5" ht="18">
      <c r="E913" s="2"/>
    </row>
    <row r="914" spans="5:5" ht="18">
      <c r="E914" s="2"/>
    </row>
    <row r="915" spans="5:5" ht="18">
      <c r="E915" s="2"/>
    </row>
    <row r="916" spans="5:5" ht="18">
      <c r="E916" s="2"/>
    </row>
    <row r="917" spans="5:5" ht="18">
      <c r="E917" s="2"/>
    </row>
    <row r="918" spans="5:5" ht="18">
      <c r="E918" s="2"/>
    </row>
    <row r="919" spans="5:5" ht="18">
      <c r="E919" s="2"/>
    </row>
    <row r="920" spans="5:5" ht="18">
      <c r="E920" s="2"/>
    </row>
    <row r="921" spans="5:5" ht="18">
      <c r="E921" s="2"/>
    </row>
    <row r="922" spans="5:5" ht="18">
      <c r="E922" s="2"/>
    </row>
    <row r="923" spans="5:5" ht="18">
      <c r="E923" s="2"/>
    </row>
    <row r="924" spans="5:5" ht="18">
      <c r="E924" s="2"/>
    </row>
    <row r="925" spans="5:5" ht="18">
      <c r="E925" s="2"/>
    </row>
    <row r="926" spans="5:5" ht="18">
      <c r="E926" s="2"/>
    </row>
    <row r="927" spans="5:5" ht="18">
      <c r="E927" s="2"/>
    </row>
    <row r="928" spans="5:5" ht="18">
      <c r="E928" s="2"/>
    </row>
    <row r="929" spans="5:5" ht="18">
      <c r="E929" s="2"/>
    </row>
    <row r="930" spans="5:5" ht="18">
      <c r="E930" s="2"/>
    </row>
    <row r="931" spans="5:5" ht="18">
      <c r="E931" s="2"/>
    </row>
    <row r="932" spans="5:5" ht="18">
      <c r="E932" s="2"/>
    </row>
    <row r="933" spans="5:5" ht="18">
      <c r="E933" s="2"/>
    </row>
    <row r="934" spans="5:5" ht="18">
      <c r="E934" s="2"/>
    </row>
    <row r="935" spans="5:5" ht="18">
      <c r="E935" s="2"/>
    </row>
    <row r="936" spans="5:5" ht="18">
      <c r="E936" s="2"/>
    </row>
    <row r="937" spans="5:5" ht="18">
      <c r="E937" s="2"/>
    </row>
    <row r="938" spans="5:5" ht="18">
      <c r="E938" s="2"/>
    </row>
    <row r="939" spans="5:5" ht="18">
      <c r="E939" s="2"/>
    </row>
    <row r="940" spans="5:5" ht="18">
      <c r="E940" s="2"/>
    </row>
    <row r="941" spans="5:5" ht="18">
      <c r="E941" s="2"/>
    </row>
    <row r="942" spans="5:5" ht="18">
      <c r="E942" s="2"/>
    </row>
    <row r="943" spans="5:5" ht="18">
      <c r="E943" s="2"/>
    </row>
    <row r="944" spans="5:5" ht="18">
      <c r="E944" s="2"/>
    </row>
    <row r="945" spans="5:5" ht="18">
      <c r="E945" s="2"/>
    </row>
    <row r="946" spans="5:5" ht="18">
      <c r="E946" s="2"/>
    </row>
    <row r="947" spans="5:5" ht="18">
      <c r="E947" s="2"/>
    </row>
    <row r="948" spans="5:5" ht="18">
      <c r="E948" s="2"/>
    </row>
    <row r="949" spans="5:5" ht="18">
      <c r="E949" s="2"/>
    </row>
    <row r="950" spans="5:5" ht="18">
      <c r="E950" s="2"/>
    </row>
    <row r="951" spans="5:5" ht="18">
      <c r="E951" s="2"/>
    </row>
    <row r="952" spans="5:5" ht="18">
      <c r="E952" s="2"/>
    </row>
    <row r="953" spans="5:5" ht="18">
      <c r="E953" s="2"/>
    </row>
    <row r="954" spans="5:5" ht="18">
      <c r="E954" s="2"/>
    </row>
    <row r="955" spans="5:5" ht="18">
      <c r="E955" s="2"/>
    </row>
    <row r="956" spans="5:5" ht="18">
      <c r="E956" s="2"/>
    </row>
    <row r="957" spans="5:5" ht="18">
      <c r="E957" s="2"/>
    </row>
    <row r="958" spans="5:5" ht="18">
      <c r="E958" s="2"/>
    </row>
    <row r="959" spans="5:5" ht="18">
      <c r="E959" s="2"/>
    </row>
    <row r="960" spans="5:5" ht="18">
      <c r="E960" s="2"/>
    </row>
    <row r="961" spans="5:5" ht="18">
      <c r="E961" s="2"/>
    </row>
    <row r="962" spans="5:5" ht="18">
      <c r="E962" s="2"/>
    </row>
    <row r="963" spans="5:5" ht="18">
      <c r="E963" s="2"/>
    </row>
    <row r="964" spans="5:5" ht="18">
      <c r="E964" s="2"/>
    </row>
    <row r="965" spans="5:5" ht="18">
      <c r="E965" s="2"/>
    </row>
    <row r="966" spans="5:5" ht="18">
      <c r="E966" s="2"/>
    </row>
    <row r="967" spans="5:5" ht="18">
      <c r="E967" s="2"/>
    </row>
    <row r="968" spans="5:5" ht="18">
      <c r="E968" s="2"/>
    </row>
    <row r="969" spans="5:5" ht="18">
      <c r="E969" s="2"/>
    </row>
    <row r="970" spans="5:5" ht="18">
      <c r="E970" s="2"/>
    </row>
    <row r="971" spans="5:5" ht="18">
      <c r="E971" s="2"/>
    </row>
    <row r="972" spans="5:5" ht="18">
      <c r="E972" s="2"/>
    </row>
    <row r="973" spans="5:5" ht="18">
      <c r="E973" s="2"/>
    </row>
    <row r="974" spans="5:5" ht="18">
      <c r="E974" s="2"/>
    </row>
    <row r="975" spans="5:5" ht="18">
      <c r="E975" s="2"/>
    </row>
    <row r="976" spans="5:5" ht="18">
      <c r="E976" s="2"/>
    </row>
    <row r="977" spans="5:5" ht="18">
      <c r="E977" s="2"/>
    </row>
    <row r="978" spans="5:5" ht="18">
      <c r="E978" s="2"/>
    </row>
    <row r="979" spans="5:5" ht="18">
      <c r="E979" s="2"/>
    </row>
    <row r="980" spans="5:5" ht="18">
      <c r="E980" s="2"/>
    </row>
    <row r="981" spans="5:5" ht="18">
      <c r="E981" s="2"/>
    </row>
    <row r="982" spans="5:5" ht="18">
      <c r="E982" s="2"/>
    </row>
    <row r="983" spans="5:5" ht="18">
      <c r="E983" s="2"/>
    </row>
    <row r="984" spans="5:5" ht="18">
      <c r="E984" s="2"/>
    </row>
    <row r="985" spans="5:5" ht="18">
      <c r="E985" s="2"/>
    </row>
    <row r="986" spans="5:5" ht="18">
      <c r="E986" s="2"/>
    </row>
    <row r="987" spans="5:5" ht="18">
      <c r="E987" s="2"/>
    </row>
    <row r="988" spans="5:5" ht="18">
      <c r="E988" s="2"/>
    </row>
    <row r="989" spans="5:5" ht="18">
      <c r="E989" s="2"/>
    </row>
    <row r="990" spans="5:5" ht="18">
      <c r="E990" s="2"/>
    </row>
    <row r="991" spans="5:5" ht="18">
      <c r="E991" s="2"/>
    </row>
    <row r="992" spans="5:5" ht="18">
      <c r="E992" s="2"/>
    </row>
    <row r="993" spans="5:5" ht="18">
      <c r="E993" s="2"/>
    </row>
    <row r="994" spans="5:5" ht="18">
      <c r="E994" s="2"/>
    </row>
    <row r="995" spans="5:5" ht="18">
      <c r="E995" s="2"/>
    </row>
    <row r="996" spans="5:5" ht="18">
      <c r="E996" s="2"/>
    </row>
    <row r="997" spans="5:5" ht="18">
      <c r="E997" s="2"/>
    </row>
    <row r="998" spans="5:5" ht="18">
      <c r="E998" s="2"/>
    </row>
    <row r="999" spans="5:5" ht="18">
      <c r="E999" s="2"/>
    </row>
    <row r="1000" spans="5:5" ht="18">
      <c r="E1000" s="2"/>
    </row>
    <row r="1001" spans="5:5" ht="18">
      <c r="E1001" s="2"/>
    </row>
    <row r="1002" spans="5:5" ht="18">
      <c r="E1002" s="2"/>
    </row>
    <row r="1003" spans="5:5" ht="18">
      <c r="E1003" s="2"/>
    </row>
    <row r="1004" spans="5:5" ht="18">
      <c r="E1004" s="2"/>
    </row>
    <row r="1005" spans="5:5" ht="18">
      <c r="E1005" s="2"/>
    </row>
    <row r="1006" spans="5:5" ht="18">
      <c r="E1006" s="2"/>
    </row>
    <row r="1007" spans="5:5" ht="18">
      <c r="E1007" s="2"/>
    </row>
    <row r="1008" spans="5:5" ht="18">
      <c r="E1008" s="2"/>
    </row>
    <row r="1009" spans="5:5" ht="18">
      <c r="E1009" s="2"/>
    </row>
    <row r="1010" spans="5:5" ht="18">
      <c r="E1010" s="2"/>
    </row>
    <row r="1011" spans="5:5" ht="18">
      <c r="E1011" s="2"/>
    </row>
    <row r="1012" spans="5:5" ht="18">
      <c r="E1012" s="2"/>
    </row>
    <row r="1013" spans="5:5" ht="18">
      <c r="E1013" s="2"/>
    </row>
    <row r="1014" spans="5:5" ht="18">
      <c r="E1014" s="2"/>
    </row>
    <row r="1015" spans="5:5" ht="18">
      <c r="E1015" s="2"/>
    </row>
    <row r="1016" spans="5:5" ht="18">
      <c r="E1016" s="2"/>
    </row>
    <row r="1017" spans="5:5" ht="18">
      <c r="E1017" s="2"/>
    </row>
    <row r="1018" spans="5:5" ht="18">
      <c r="E1018" s="2"/>
    </row>
    <row r="1019" spans="5:5" ht="18">
      <c r="E1019" s="2"/>
    </row>
    <row r="1020" spans="5:5" ht="18">
      <c r="E1020" s="2"/>
    </row>
    <row r="1021" spans="5:5" ht="18">
      <c r="E1021" s="2"/>
    </row>
    <row r="1022" spans="5:5" ht="18">
      <c r="E1022" s="2"/>
    </row>
    <row r="1023" spans="5:5" ht="18">
      <c r="E1023" s="2"/>
    </row>
    <row r="1024" spans="5:5" ht="18">
      <c r="E1024" s="2"/>
    </row>
    <row r="1025" spans="5:5" ht="18">
      <c r="E1025" s="2"/>
    </row>
    <row r="1026" spans="5:5" ht="18">
      <c r="E1026" s="2"/>
    </row>
    <row r="1027" spans="5:5" ht="18">
      <c r="E1027" s="2"/>
    </row>
    <row r="1028" spans="5:5" ht="18">
      <c r="E1028" s="2"/>
    </row>
    <row r="1029" spans="5:5" ht="18">
      <c r="E1029" s="2"/>
    </row>
    <row r="1030" spans="5:5" ht="18">
      <c r="E1030" s="2"/>
    </row>
    <row r="1031" spans="5:5" ht="18">
      <c r="E1031" s="2"/>
    </row>
    <row r="1032" spans="5:5" ht="18">
      <c r="E1032" s="2"/>
    </row>
    <row r="1033" spans="5:5" ht="18">
      <c r="E1033" s="2"/>
    </row>
    <row r="1034" spans="5:5" ht="18">
      <c r="E1034" s="2"/>
    </row>
    <row r="1035" spans="5:5" ht="18">
      <c r="E1035" s="2"/>
    </row>
    <row r="1036" spans="5:5" ht="18">
      <c r="E1036" s="2"/>
    </row>
    <row r="1037" spans="5:5" ht="18">
      <c r="E1037" s="2"/>
    </row>
    <row r="1038" spans="5:5" ht="18">
      <c r="E1038" s="2"/>
    </row>
    <row r="1039" spans="5:5" ht="18">
      <c r="E1039" s="2"/>
    </row>
    <row r="1040" spans="5:5" ht="18">
      <c r="E1040" s="2"/>
    </row>
    <row r="1041" spans="5:5" ht="18">
      <c r="E1041" s="2"/>
    </row>
    <row r="1042" spans="5:5" ht="18">
      <c r="E1042" s="2"/>
    </row>
    <row r="1043" spans="5:5" ht="18">
      <c r="E1043" s="2"/>
    </row>
    <row r="1044" spans="5:5" ht="18">
      <c r="E1044" s="2"/>
    </row>
    <row r="1045" spans="5:5" ht="18">
      <c r="E1045" s="2"/>
    </row>
    <row r="1046" spans="5:5" ht="18">
      <c r="E1046" s="2"/>
    </row>
    <row r="1047" spans="5:5" ht="18">
      <c r="E1047" s="2"/>
    </row>
    <row r="1048" spans="5:5" ht="18">
      <c r="E1048" s="2"/>
    </row>
    <row r="1049" spans="5:5" ht="18">
      <c r="E1049" s="2"/>
    </row>
    <row r="1050" spans="5:5" ht="18">
      <c r="E1050" s="2"/>
    </row>
    <row r="1051" spans="5:5" ht="18">
      <c r="E1051" s="2"/>
    </row>
    <row r="1052" spans="5:5" ht="18">
      <c r="E1052" s="2"/>
    </row>
    <row r="1053" spans="5:5" ht="18">
      <c r="E1053" s="2"/>
    </row>
    <row r="1054" spans="5:5" ht="18">
      <c r="E1054" s="2"/>
    </row>
    <row r="1055" spans="5:5" ht="18">
      <c r="E1055" s="2"/>
    </row>
    <row r="1056" spans="5:5" ht="18">
      <c r="E1056" s="2"/>
    </row>
    <row r="1057" spans="5:5" ht="18">
      <c r="E1057" s="2"/>
    </row>
    <row r="1058" spans="5:5" ht="18">
      <c r="E1058" s="2"/>
    </row>
    <row r="1059" spans="5:5" ht="18">
      <c r="E1059" s="2"/>
    </row>
    <row r="1060" spans="5:5" ht="18">
      <c r="E1060" s="2"/>
    </row>
    <row r="1061" spans="5:5" ht="18">
      <c r="E1061" s="2"/>
    </row>
    <row r="1062" spans="5:5" ht="18">
      <c r="E1062" s="2"/>
    </row>
    <row r="1063" spans="5:5" ht="18">
      <c r="E1063" s="2"/>
    </row>
    <row r="1064" spans="5:5" ht="18">
      <c r="E1064" s="2"/>
    </row>
    <row r="1065" spans="5:5" ht="18">
      <c r="E1065" s="2"/>
    </row>
    <row r="1066" spans="5:5" ht="18">
      <c r="E1066" s="2"/>
    </row>
    <row r="1067" spans="5:5" ht="18">
      <c r="E1067" s="2"/>
    </row>
    <row r="1068" spans="5:5" ht="18">
      <c r="E1068" s="2"/>
    </row>
    <row r="1069" spans="5:5" ht="18">
      <c r="E1069" s="2"/>
    </row>
    <row r="1070" spans="5:5" ht="18">
      <c r="E1070" s="2"/>
    </row>
    <row r="1071" spans="5:5" ht="18">
      <c r="E1071" s="2"/>
    </row>
    <row r="1072" spans="5:5" ht="18">
      <c r="E1072" s="2"/>
    </row>
    <row r="1073" spans="5:5" ht="18">
      <c r="E1073" s="2"/>
    </row>
    <row r="1074" spans="5:5" ht="18">
      <c r="E1074" s="2"/>
    </row>
    <row r="1075" spans="5:5" ht="18">
      <c r="E1075" s="2"/>
    </row>
    <row r="1076" spans="5:5" ht="18">
      <c r="E1076" s="2"/>
    </row>
    <row r="1077" spans="5:5" ht="18">
      <c r="E1077" s="2"/>
    </row>
    <row r="1078" spans="5:5" ht="18">
      <c r="E1078" s="2"/>
    </row>
    <row r="1079" spans="5:5" ht="18">
      <c r="E1079" s="2"/>
    </row>
    <row r="1080" spans="5:5" ht="18">
      <c r="E1080" s="2"/>
    </row>
    <row r="1081" spans="5:5" ht="18">
      <c r="E1081" s="2"/>
    </row>
    <row r="1082" spans="5:5" ht="18">
      <c r="E1082" s="2"/>
    </row>
    <row r="1083" spans="5:5" ht="18">
      <c r="E1083" s="2"/>
    </row>
    <row r="1084" spans="5:5" ht="18">
      <c r="E1084" s="2"/>
    </row>
    <row r="1085" spans="5:5" ht="18">
      <c r="E1085" s="2"/>
    </row>
    <row r="1086" spans="5:5" ht="18">
      <c r="E1086" s="2"/>
    </row>
    <row r="1087" spans="5:5" ht="18">
      <c r="E1087" s="2"/>
    </row>
    <row r="1088" spans="5:5" ht="18">
      <c r="E1088" s="2"/>
    </row>
    <row r="1089" spans="5:5" ht="18">
      <c r="E1089" s="2"/>
    </row>
    <row r="1090" spans="5:5" ht="18">
      <c r="E1090" s="2"/>
    </row>
    <row r="1091" spans="5:5" ht="18">
      <c r="E1091" s="2"/>
    </row>
    <row r="1092" spans="5:5" ht="18">
      <c r="E1092" s="2"/>
    </row>
    <row r="1093" spans="5:5" ht="18">
      <c r="E1093" s="2"/>
    </row>
    <row r="1094" spans="5:5" ht="18">
      <c r="E1094" s="2"/>
    </row>
    <row r="1095" spans="5:5" ht="18">
      <c r="E1095" s="2"/>
    </row>
    <row r="1096" spans="5:5" ht="18">
      <c r="E1096" s="2"/>
    </row>
    <row r="1097" spans="5:5" ht="18">
      <c r="E1097" s="2"/>
    </row>
    <row r="1098" spans="5:5" ht="18">
      <c r="E1098" s="2"/>
    </row>
    <row r="1099" spans="5:5" ht="18">
      <c r="E1099" s="2"/>
    </row>
    <row r="1100" spans="5:5" ht="18">
      <c r="E1100" s="2"/>
    </row>
    <row r="1101" spans="5:5" ht="18">
      <c r="E1101" s="2"/>
    </row>
    <row r="1102" spans="5:5" ht="18">
      <c r="E1102" s="2"/>
    </row>
    <row r="1103" spans="5:5" ht="18">
      <c r="E1103" s="2"/>
    </row>
    <row r="1104" spans="5:5" ht="18">
      <c r="E1104" s="2"/>
    </row>
    <row r="1105" spans="5:5" ht="18">
      <c r="E1105" s="2"/>
    </row>
    <row r="1106" spans="5:5" ht="18">
      <c r="E1106" s="2"/>
    </row>
    <row r="1107" spans="5:5" ht="18">
      <c r="E1107" s="2"/>
    </row>
    <row r="1108" spans="5:5" ht="18">
      <c r="E1108" s="2"/>
    </row>
    <row r="1109" spans="5:5" ht="18">
      <c r="E1109" s="2"/>
    </row>
    <row r="1110" spans="5:5" ht="18">
      <c r="E1110" s="2"/>
    </row>
    <row r="1111" spans="5:5" ht="18">
      <c r="E1111" s="2"/>
    </row>
    <row r="1112" spans="5:5" ht="18">
      <c r="E1112" s="2"/>
    </row>
    <row r="1113" spans="5:5" ht="18">
      <c r="E1113" s="2"/>
    </row>
    <row r="1114" spans="5:5" ht="18">
      <c r="E1114" s="2"/>
    </row>
    <row r="1115" spans="5:5" ht="18">
      <c r="E1115" s="2"/>
    </row>
    <row r="1116" spans="5:5" ht="18">
      <c r="E1116" s="2"/>
    </row>
    <row r="1117" spans="5:5" ht="18">
      <c r="E1117" s="2"/>
    </row>
    <row r="1118" spans="5:5" ht="18">
      <c r="E1118" s="2"/>
    </row>
    <row r="1119" spans="5:5" ht="18">
      <c r="E1119" s="2"/>
    </row>
    <row r="1120" spans="5:5" ht="18">
      <c r="E1120" s="2"/>
    </row>
    <row r="1121" spans="5:5" ht="18">
      <c r="E1121" s="2"/>
    </row>
    <row r="1122" spans="5:5" ht="18">
      <c r="E1122" s="2"/>
    </row>
    <row r="1123" spans="5:5" ht="18">
      <c r="E1123" s="2"/>
    </row>
    <row r="1124" spans="5:5" ht="18">
      <c r="E1124" s="2"/>
    </row>
    <row r="1125" spans="5:5" ht="18">
      <c r="E1125" s="2"/>
    </row>
    <row r="1126" spans="5:5" ht="18">
      <c r="E1126" s="2"/>
    </row>
    <row r="1127" spans="5:5" ht="18">
      <c r="E1127" s="2"/>
    </row>
    <row r="1128" spans="5:5" ht="18">
      <c r="E1128" s="2"/>
    </row>
    <row r="1129" spans="5:5" ht="18">
      <c r="E1129" s="2"/>
    </row>
    <row r="1130" spans="5:5" ht="18">
      <c r="E1130" s="2"/>
    </row>
    <row r="1131" spans="5:5" ht="18">
      <c r="E1131" s="2"/>
    </row>
    <row r="1132" spans="5:5" ht="18">
      <c r="E1132" s="2"/>
    </row>
    <row r="1133" spans="5:5" ht="18">
      <c r="E1133" s="2"/>
    </row>
    <row r="1134" spans="5:5" ht="18">
      <c r="E1134" s="2"/>
    </row>
    <row r="1135" spans="5:5" ht="18">
      <c r="E1135" s="2"/>
    </row>
    <row r="1136" spans="5:5" ht="18">
      <c r="E1136" s="2"/>
    </row>
    <row r="1137" spans="5:5" ht="18">
      <c r="E1137" s="2"/>
    </row>
    <row r="1138" spans="5:5" ht="18">
      <c r="E1138" s="2"/>
    </row>
    <row r="1139" spans="5:5" ht="18">
      <c r="E1139" s="2"/>
    </row>
    <row r="1140" spans="5:5" ht="18">
      <c r="E1140" s="2"/>
    </row>
    <row r="1141" spans="5:5" ht="18">
      <c r="E1141" s="2"/>
    </row>
    <row r="1142" spans="5:5" ht="18">
      <c r="E1142" s="2"/>
    </row>
    <row r="1143" spans="5:5" ht="18">
      <c r="E1143" s="2"/>
    </row>
    <row r="1144" spans="5:5" ht="18">
      <c r="E1144" s="2"/>
    </row>
    <row r="1145" spans="5:5" ht="18">
      <c r="E1145" s="2"/>
    </row>
    <row r="1146" spans="5:5" ht="18">
      <c r="E1146" s="2"/>
    </row>
    <row r="1147" spans="5:5" ht="18">
      <c r="E1147" s="2"/>
    </row>
    <row r="1148" spans="5:5" ht="18">
      <c r="E1148" s="2"/>
    </row>
    <row r="1149" spans="5:5" ht="18">
      <c r="E1149" s="2"/>
    </row>
    <row r="1150" spans="5:5" ht="18">
      <c r="E1150" s="2"/>
    </row>
    <row r="1151" spans="5:5" ht="18">
      <c r="E1151" s="2"/>
    </row>
    <row r="1152" spans="5:5" ht="18">
      <c r="E1152" s="2"/>
    </row>
    <row r="1153" spans="5:5" ht="18">
      <c r="E1153" s="2"/>
    </row>
    <row r="1154" spans="5:5" ht="18">
      <c r="E1154" s="2"/>
    </row>
    <row r="1155" spans="5:5" ht="18">
      <c r="E1155" s="2"/>
    </row>
    <row r="1156" spans="5:5" ht="18">
      <c r="E1156" s="2"/>
    </row>
    <row r="1157" spans="5:5" ht="18">
      <c r="E1157" s="2"/>
    </row>
    <row r="1158" spans="5:5" ht="18">
      <c r="E1158" s="2"/>
    </row>
    <row r="1159" spans="5:5" ht="18">
      <c r="E1159" s="2"/>
    </row>
    <row r="1160" spans="5:5" ht="18">
      <c r="E1160" s="2"/>
    </row>
    <row r="1161" spans="5:5" ht="18">
      <c r="E1161" s="2"/>
    </row>
    <row r="1162" spans="5:5" ht="18">
      <c r="E1162" s="2"/>
    </row>
    <row r="1163" spans="5:5" ht="18">
      <c r="E1163" s="2"/>
    </row>
    <row r="1164" spans="5:5" ht="18">
      <c r="E1164" s="2"/>
    </row>
    <row r="1165" spans="5:5" ht="18">
      <c r="E1165" s="2"/>
    </row>
    <row r="1166" spans="5:5" ht="18">
      <c r="E1166" s="2"/>
    </row>
    <row r="1167" spans="5:5" ht="18">
      <c r="E1167" s="2"/>
    </row>
    <row r="1168" spans="5:5" ht="18">
      <c r="E1168" s="2"/>
    </row>
    <row r="1169" spans="5:5" ht="18">
      <c r="E1169" s="2"/>
    </row>
    <row r="1170" spans="5:5" ht="18">
      <c r="E1170" s="2"/>
    </row>
    <row r="1171" spans="5:5" ht="18">
      <c r="E1171" s="2"/>
    </row>
    <row r="1172" spans="5:5" ht="18">
      <c r="E1172" s="2"/>
    </row>
    <row r="1173" spans="5:5" ht="18">
      <c r="E1173" s="2"/>
    </row>
    <row r="1174" spans="5:5" ht="18">
      <c r="E1174" s="2"/>
    </row>
    <row r="1175" spans="5:5" ht="18">
      <c r="E1175" s="2"/>
    </row>
    <row r="1176" spans="5:5" ht="18">
      <c r="E1176" s="2"/>
    </row>
    <row r="1177" spans="5:5" ht="18">
      <c r="E1177" s="2"/>
    </row>
    <row r="1178" spans="5:5" ht="18">
      <c r="E1178" s="2"/>
    </row>
    <row r="1179" spans="5:5" ht="18">
      <c r="E1179" s="2"/>
    </row>
    <row r="1180" spans="5:5" ht="18">
      <c r="E1180" s="2"/>
    </row>
    <row r="1181" spans="5:5" ht="18">
      <c r="E1181" s="2"/>
    </row>
    <row r="1182" spans="5:5" ht="18">
      <c r="E1182" s="2"/>
    </row>
    <row r="1183" spans="5:5" ht="18">
      <c r="E1183" s="2"/>
    </row>
    <row r="1184" spans="5:5" ht="18">
      <c r="E1184" s="2"/>
    </row>
    <row r="1185" spans="5:5" ht="18">
      <c r="E1185" s="2"/>
    </row>
    <row r="1186" spans="5:5" ht="18">
      <c r="E1186" s="2"/>
    </row>
    <row r="1187" spans="5:5" ht="18">
      <c r="E1187" s="2"/>
    </row>
    <row r="1188" spans="5:5" ht="18">
      <c r="E1188" s="2"/>
    </row>
    <row r="1189" spans="5:5" ht="18">
      <c r="E1189" s="2"/>
    </row>
    <row r="1190" spans="5:5" ht="18">
      <c r="E1190" s="2"/>
    </row>
    <row r="1191" spans="5:5" ht="18">
      <c r="E1191" s="2"/>
    </row>
    <row r="1192" spans="5:5" ht="18">
      <c r="E1192" s="2"/>
    </row>
    <row r="1193" spans="5:5" ht="18">
      <c r="E1193" s="2"/>
    </row>
    <row r="1194" spans="5:5" ht="18">
      <c r="E1194" s="2"/>
    </row>
    <row r="1195" spans="5:5" ht="18">
      <c r="E1195" s="2"/>
    </row>
    <row r="1196" spans="5:5" ht="18">
      <c r="E1196" s="2"/>
    </row>
    <row r="1197" spans="5:5" ht="18">
      <c r="E1197" s="2"/>
    </row>
    <row r="1198" spans="5:5" ht="18">
      <c r="E1198" s="2"/>
    </row>
    <row r="1199" spans="5:5" ht="18">
      <c r="E1199" s="2"/>
    </row>
    <row r="1200" spans="5:5" ht="18">
      <c r="E1200" s="2"/>
    </row>
    <row r="1201" spans="5:5" ht="18">
      <c r="E1201" s="2"/>
    </row>
    <row r="1202" spans="5:5" ht="18">
      <c r="E1202" s="2"/>
    </row>
    <row r="1203" spans="5:5" ht="18">
      <c r="E1203" s="2"/>
    </row>
    <row r="1204" spans="5:5" ht="18">
      <c r="E1204" s="2"/>
    </row>
    <row r="1205" spans="5:5" ht="18">
      <c r="E1205" s="2"/>
    </row>
    <row r="1206" spans="5:5" ht="18">
      <c r="E1206" s="2"/>
    </row>
    <row r="1207" spans="5:5" ht="18">
      <c r="E1207" s="2"/>
    </row>
    <row r="1208" spans="5:5" ht="18">
      <c r="E1208" s="2"/>
    </row>
    <row r="1209" spans="5:5" ht="18">
      <c r="E1209" s="2"/>
    </row>
    <row r="1210" spans="5:5" ht="18">
      <c r="E1210" s="2"/>
    </row>
    <row r="1211" spans="5:5" ht="18">
      <c r="E1211" s="2"/>
    </row>
    <row r="1212" spans="5:5" ht="18">
      <c r="E1212" s="2"/>
    </row>
    <row r="1213" spans="5:5" ht="18">
      <c r="E1213" s="2"/>
    </row>
    <row r="1214" spans="5:5" ht="18">
      <c r="E1214" s="2"/>
    </row>
    <row r="1215" spans="5:5" ht="18">
      <c r="E1215" s="2"/>
    </row>
    <row r="1216" spans="5:5" ht="18">
      <c r="E1216" s="2"/>
    </row>
    <row r="1217" spans="5:5" ht="18">
      <c r="E1217" s="2"/>
    </row>
    <row r="1218" spans="5:5" ht="18">
      <c r="E1218" s="2"/>
    </row>
    <row r="1219" spans="5:5" ht="18">
      <c r="E1219" s="2"/>
    </row>
    <row r="1220" spans="5:5" ht="18">
      <c r="E1220" s="2"/>
    </row>
    <row r="1221" spans="5:5" ht="18">
      <c r="E1221" s="2"/>
    </row>
    <row r="1222" spans="5:5" ht="18">
      <c r="E1222" s="2"/>
    </row>
    <row r="1223" spans="5:5" ht="18">
      <c r="E1223" s="2"/>
    </row>
    <row r="1224" spans="5:5" ht="18">
      <c r="E1224" s="2"/>
    </row>
    <row r="1225" spans="5:5" ht="18">
      <c r="E1225" s="2"/>
    </row>
    <row r="1226" spans="5:5" ht="18">
      <c r="E1226" s="2"/>
    </row>
    <row r="1227" spans="5:5" ht="18">
      <c r="E1227" s="2"/>
    </row>
    <row r="1228" spans="5:5" ht="18">
      <c r="E1228" s="2"/>
    </row>
    <row r="1229" spans="5:5" ht="18">
      <c r="E1229" s="2"/>
    </row>
    <row r="1230" spans="5:5" ht="18">
      <c r="E1230" s="2"/>
    </row>
    <row r="1231" spans="5:5" ht="18">
      <c r="E1231" s="2"/>
    </row>
    <row r="1232" spans="5:5" ht="18">
      <c r="E1232" s="2"/>
    </row>
    <row r="1233" spans="5:5" ht="18">
      <c r="E1233" s="2"/>
    </row>
    <row r="1234" spans="5:5" ht="18">
      <c r="E1234" s="2"/>
    </row>
    <row r="1235" spans="5:5" ht="18">
      <c r="E1235" s="2"/>
    </row>
    <row r="1236" spans="5:5" ht="18">
      <c r="E1236" s="2"/>
    </row>
    <row r="1237" spans="5:5" ht="18">
      <c r="E1237" s="2"/>
    </row>
    <row r="1238" spans="5:5" ht="18">
      <c r="E1238" s="2"/>
    </row>
    <row r="1239" spans="5:5" ht="18">
      <c r="E1239" s="2"/>
    </row>
    <row r="1240" spans="5:5" ht="18">
      <c r="E1240" s="2"/>
    </row>
    <row r="1241" spans="5:5" ht="18">
      <c r="E1241" s="2"/>
    </row>
    <row r="1242" spans="5:5" ht="18">
      <c r="E1242" s="2"/>
    </row>
    <row r="1243" spans="5:5" ht="18">
      <c r="E1243" s="2"/>
    </row>
    <row r="1244" spans="5:5" ht="18">
      <c r="E1244" s="2"/>
    </row>
    <row r="1245" spans="5:5" ht="18">
      <c r="E1245" s="2"/>
    </row>
    <row r="1246" spans="5:5" ht="18">
      <c r="E1246" s="2"/>
    </row>
    <row r="1247" spans="5:5" ht="18">
      <c r="E1247" s="2"/>
    </row>
    <row r="1248" spans="5:5" ht="18">
      <c r="E1248" s="2"/>
    </row>
    <row r="1249" spans="5:5" ht="18">
      <c r="E1249" s="2"/>
    </row>
    <row r="1250" spans="5:5" ht="18">
      <c r="E1250" s="2"/>
    </row>
    <row r="1251" spans="5:5" ht="18">
      <c r="E1251" s="2"/>
    </row>
    <row r="1252" spans="5:5" ht="18">
      <c r="E1252" s="2"/>
    </row>
    <row r="1253" spans="5:5" ht="18">
      <c r="E1253" s="2"/>
    </row>
    <row r="1254" spans="5:5" ht="18">
      <c r="E1254" s="2"/>
    </row>
    <row r="1255" spans="5:5" ht="18">
      <c r="E1255" s="2"/>
    </row>
    <row r="1256" spans="5:5" ht="18">
      <c r="E1256" s="2"/>
    </row>
    <row r="1257" spans="5:5" ht="18">
      <c r="E1257" s="2"/>
    </row>
    <row r="1258" spans="5:5" ht="18">
      <c r="E1258" s="2"/>
    </row>
    <row r="1259" spans="5:5" ht="18">
      <c r="E1259" s="2"/>
    </row>
    <row r="1260" spans="5:5" ht="18">
      <c r="E1260" s="2"/>
    </row>
    <row r="1261" spans="5:5" ht="18">
      <c r="E1261" s="2"/>
    </row>
    <row r="1262" spans="5:5" ht="18">
      <c r="E1262" s="2"/>
    </row>
    <row r="1263" spans="5:5" ht="18">
      <c r="E1263" s="2"/>
    </row>
    <row r="1264" spans="5:5" ht="18">
      <c r="E1264" s="2"/>
    </row>
    <row r="1265" spans="5:5" ht="18">
      <c r="E1265" s="2"/>
    </row>
    <row r="1266" spans="5:5" ht="18">
      <c r="E1266" s="2"/>
    </row>
    <row r="1267" spans="5:5" ht="18">
      <c r="E1267" s="2"/>
    </row>
    <row r="1268" spans="5:5" ht="18">
      <c r="E1268" s="2"/>
    </row>
    <row r="1269" spans="5:5" ht="18">
      <c r="E1269" s="2"/>
    </row>
    <row r="1270" spans="5:5" ht="18">
      <c r="E1270" s="2"/>
    </row>
    <row r="1271" spans="5:5" ht="18">
      <c r="E1271" s="2"/>
    </row>
    <row r="1272" spans="5:5" ht="18">
      <c r="E1272" s="2"/>
    </row>
    <row r="1273" spans="5:5" ht="18">
      <c r="E1273" s="2"/>
    </row>
    <row r="1274" spans="5:5" ht="18">
      <c r="E1274" s="2"/>
    </row>
    <row r="1275" spans="5:5" ht="18">
      <c r="E1275" s="2"/>
    </row>
    <row r="1276" spans="5:5" ht="18">
      <c r="E1276" s="2"/>
    </row>
    <row r="1277" spans="5:5" ht="18">
      <c r="E1277" s="2"/>
    </row>
    <row r="1278" spans="5:5" ht="18">
      <c r="E1278" s="2"/>
    </row>
    <row r="1279" spans="5:5" ht="18">
      <c r="E1279" s="2"/>
    </row>
    <row r="1280" spans="5:5" ht="18">
      <c r="E1280" s="2"/>
    </row>
    <row r="1281" spans="5:5" ht="18">
      <c r="E1281" s="2"/>
    </row>
    <row r="1282" spans="5:5" ht="18">
      <c r="E1282" s="2"/>
    </row>
    <row r="1283" spans="5:5" ht="18">
      <c r="E1283" s="2"/>
    </row>
    <row r="1284" spans="5:5" ht="18">
      <c r="E1284" s="2"/>
    </row>
    <row r="1285" spans="5:5" ht="18">
      <c r="E1285" s="2"/>
    </row>
    <row r="1286" spans="5:5" ht="18">
      <c r="E1286" s="2"/>
    </row>
    <row r="1287" spans="5:5" ht="18">
      <c r="E1287" s="2"/>
    </row>
    <row r="1288" spans="5:5" ht="18">
      <c r="E1288" s="2"/>
    </row>
    <row r="1289" spans="5:5" ht="18">
      <c r="E1289" s="2"/>
    </row>
    <row r="1290" spans="5:5" ht="18">
      <c r="E1290" s="2"/>
    </row>
    <row r="1291" spans="5:5" ht="18">
      <c r="E1291" s="2"/>
    </row>
    <row r="1292" spans="5:5" ht="18">
      <c r="E1292" s="2"/>
    </row>
    <row r="1293" spans="5:5" ht="18">
      <c r="E1293" s="2"/>
    </row>
    <row r="1294" spans="5:5" ht="18">
      <c r="E1294" s="2"/>
    </row>
    <row r="1295" spans="5:5" ht="18">
      <c r="E1295" s="2"/>
    </row>
    <row r="1296" spans="5:5" ht="18">
      <c r="E1296" s="2"/>
    </row>
    <row r="1297" spans="5:5" ht="18">
      <c r="E1297" s="2"/>
    </row>
    <row r="1298" spans="5:5" ht="18">
      <c r="E1298" s="2"/>
    </row>
    <row r="1299" spans="5:5" ht="18">
      <c r="E1299" s="2"/>
    </row>
    <row r="1300" spans="5:5" ht="18">
      <c r="E1300" s="2"/>
    </row>
    <row r="1301" spans="5:5" ht="18">
      <c r="E1301" s="2"/>
    </row>
    <row r="1302" spans="5:5" ht="18">
      <c r="E1302" s="2"/>
    </row>
    <row r="1303" spans="5:5" ht="18">
      <c r="E1303" s="2"/>
    </row>
    <row r="1304" spans="5:5" ht="18">
      <c r="E1304" s="2"/>
    </row>
    <row r="1305" spans="5:5" ht="18">
      <c r="E1305" s="2"/>
    </row>
    <row r="1306" spans="5:5" ht="18">
      <c r="E1306" s="2"/>
    </row>
    <row r="1307" spans="5:5" ht="18">
      <c r="E1307" s="2"/>
    </row>
    <row r="1308" spans="5:5" ht="18">
      <c r="E1308" s="2"/>
    </row>
    <row r="1309" spans="5:5" ht="18">
      <c r="E1309" s="2"/>
    </row>
    <row r="1310" spans="5:5" ht="18">
      <c r="E1310" s="2"/>
    </row>
    <row r="1311" spans="5:5" ht="18">
      <c r="E1311" s="2"/>
    </row>
    <row r="1312" spans="5:5" ht="18">
      <c r="E1312" s="2"/>
    </row>
    <row r="1313" spans="5:5" ht="18">
      <c r="E1313" s="2"/>
    </row>
    <row r="1314" spans="5:5" ht="18">
      <c r="E1314" s="2"/>
    </row>
    <row r="1315" spans="5:5" ht="18">
      <c r="E1315" s="2"/>
    </row>
    <row r="1316" spans="5:5" ht="18">
      <c r="E1316" s="2"/>
    </row>
    <row r="1317" spans="5:5" ht="18">
      <c r="E1317" s="2"/>
    </row>
    <row r="1318" spans="5:5" ht="18">
      <c r="E1318" s="2"/>
    </row>
    <row r="1319" spans="5:5" ht="18">
      <c r="E1319" s="2"/>
    </row>
    <row r="1320" spans="5:5" ht="18">
      <c r="E1320" s="2"/>
    </row>
    <row r="1321" spans="5:5" ht="18">
      <c r="E1321" s="2"/>
    </row>
    <row r="1322" spans="5:5" ht="18">
      <c r="E1322" s="2"/>
    </row>
    <row r="1323" spans="5:5" ht="18">
      <c r="E1323" s="2"/>
    </row>
    <row r="1324" spans="5:5" ht="18">
      <c r="E1324" s="2"/>
    </row>
    <row r="1325" spans="5:5" ht="18">
      <c r="E1325" s="2"/>
    </row>
    <row r="1326" spans="5:5" ht="18">
      <c r="E1326" s="2"/>
    </row>
    <row r="1327" spans="5:5" ht="18">
      <c r="E1327" s="2"/>
    </row>
    <row r="1328" spans="5:5" ht="18">
      <c r="E1328" s="2"/>
    </row>
    <row r="1329" spans="5:5" ht="18">
      <c r="E1329" s="2"/>
    </row>
    <row r="1330" spans="5:5" ht="18">
      <c r="E1330" s="2"/>
    </row>
    <row r="1331" spans="5:5" ht="18">
      <c r="E1331" s="2"/>
    </row>
    <row r="1332" spans="5:5" ht="18">
      <c r="E1332" s="2"/>
    </row>
    <row r="1333" spans="5:5" ht="18">
      <c r="E1333" s="2"/>
    </row>
    <row r="1334" spans="5:5" ht="18">
      <c r="E1334" s="2"/>
    </row>
    <row r="1335" spans="5:5" ht="18">
      <c r="E1335" s="2"/>
    </row>
    <row r="1336" spans="5:5" ht="18">
      <c r="E1336" s="2"/>
    </row>
    <row r="1337" spans="5:5" ht="18">
      <c r="E1337" s="2"/>
    </row>
    <row r="1338" spans="5:5" ht="18">
      <c r="E1338" s="2"/>
    </row>
    <row r="1339" spans="5:5" ht="18">
      <c r="E1339" s="2"/>
    </row>
    <row r="1340" spans="5:5" ht="18">
      <c r="E1340" s="2"/>
    </row>
    <row r="1341" spans="5:5" ht="18">
      <c r="E1341" s="2"/>
    </row>
    <row r="1342" spans="5:5" ht="18">
      <c r="E1342" s="2"/>
    </row>
    <row r="1343" spans="5:5" ht="18">
      <c r="E1343" s="2"/>
    </row>
    <row r="1344" spans="5:5" ht="18">
      <c r="E1344" s="2"/>
    </row>
    <row r="1345" spans="5:5" ht="18">
      <c r="E1345" s="2"/>
    </row>
    <row r="1346" spans="5:5" ht="18">
      <c r="E1346" s="2"/>
    </row>
    <row r="1347" spans="5:5" ht="18">
      <c r="E1347" s="2"/>
    </row>
    <row r="1348" spans="5:5" ht="18">
      <c r="E1348" s="2"/>
    </row>
    <row r="1349" spans="5:5" ht="18">
      <c r="E1349" s="2"/>
    </row>
    <row r="1350" spans="5:5" ht="18">
      <c r="E1350" s="2"/>
    </row>
    <row r="1351" spans="5:5" ht="18">
      <c r="E1351" s="2"/>
    </row>
    <row r="1352" spans="5:5" ht="18">
      <c r="E1352" s="2"/>
    </row>
    <row r="1353" spans="5:5" ht="18">
      <c r="E1353" s="2"/>
    </row>
    <row r="1354" spans="5:5" ht="18">
      <c r="E1354" s="2"/>
    </row>
    <row r="1355" spans="5:5" ht="18">
      <c r="E1355" s="2"/>
    </row>
    <row r="1356" spans="5:5" ht="18">
      <c r="E1356" s="2"/>
    </row>
    <row r="1357" spans="5:5" ht="18">
      <c r="E1357" s="2"/>
    </row>
    <row r="1358" spans="5:5" ht="18">
      <c r="E1358" s="2"/>
    </row>
    <row r="1359" spans="5:5" ht="18">
      <c r="E1359" s="2"/>
    </row>
    <row r="1360" spans="5:5" ht="18">
      <c r="E1360" s="2"/>
    </row>
    <row r="1361" spans="5:5" ht="18">
      <c r="E1361" s="2"/>
    </row>
    <row r="1362" spans="5:5" ht="18">
      <c r="E1362" s="2"/>
    </row>
    <row r="1363" spans="5:5" ht="18">
      <c r="E1363" s="2"/>
    </row>
    <row r="1364" spans="5:5" ht="18">
      <c r="E1364" s="2"/>
    </row>
    <row r="1365" spans="5:5" ht="18">
      <c r="E1365" s="2"/>
    </row>
    <row r="1366" spans="5:5" ht="18">
      <c r="E1366" s="2"/>
    </row>
    <row r="1367" spans="5:5" ht="18">
      <c r="E1367" s="2"/>
    </row>
    <row r="1368" spans="5:5" ht="18">
      <c r="E1368" s="2"/>
    </row>
    <row r="1369" spans="5:5" ht="18">
      <c r="E1369" s="2"/>
    </row>
    <row r="1370" spans="5:5" ht="18">
      <c r="E1370" s="2"/>
    </row>
    <row r="1371" spans="5:5" ht="18">
      <c r="E1371" s="2"/>
    </row>
    <row r="1372" spans="5:5" ht="18">
      <c r="E1372" s="2"/>
    </row>
    <row r="1373" spans="5:5" ht="18">
      <c r="E1373" s="2"/>
    </row>
    <row r="1374" spans="5:5" ht="18">
      <c r="E1374" s="2"/>
    </row>
    <row r="1375" spans="5:5" ht="18">
      <c r="E1375" s="2"/>
    </row>
    <row r="1376" spans="5:5" ht="18">
      <c r="E1376" s="2"/>
    </row>
    <row r="1377" spans="5:5" ht="18">
      <c r="E1377" s="2"/>
    </row>
    <row r="1378" spans="5:5" ht="18">
      <c r="E1378" s="2"/>
    </row>
    <row r="1379" spans="5:5" ht="18">
      <c r="E1379" s="2"/>
    </row>
    <row r="1380" spans="5:5" ht="18">
      <c r="E1380" s="2"/>
    </row>
    <row r="1381" spans="5:5" ht="18">
      <c r="E1381" s="2"/>
    </row>
    <row r="1382" spans="5:5" ht="18">
      <c r="E1382" s="2"/>
    </row>
    <row r="1383" spans="5:5" ht="18">
      <c r="E1383" s="2"/>
    </row>
    <row r="1384" spans="5:5" ht="18">
      <c r="E1384" s="2"/>
    </row>
    <row r="1385" spans="5:5" ht="18">
      <c r="E1385" s="2"/>
    </row>
    <row r="1386" spans="5:5" ht="18">
      <c r="E1386" s="2"/>
    </row>
    <row r="1387" spans="5:5" ht="18">
      <c r="E1387" s="2"/>
    </row>
    <row r="1388" spans="5:5" ht="18">
      <c r="E1388" s="2"/>
    </row>
    <row r="1389" spans="5:5" ht="18">
      <c r="E1389" s="2"/>
    </row>
    <row r="1390" spans="5:5" ht="18">
      <c r="E1390" s="2"/>
    </row>
    <row r="1391" spans="5:5" ht="18">
      <c r="E1391" s="2"/>
    </row>
    <row r="1392" spans="5:5" ht="18">
      <c r="E1392" s="2"/>
    </row>
    <row r="1393" spans="5:5" ht="18">
      <c r="E1393" s="2"/>
    </row>
    <row r="1394" spans="5:5" ht="18">
      <c r="E1394" s="2"/>
    </row>
    <row r="1395" spans="5:5" ht="18">
      <c r="E1395" s="2"/>
    </row>
    <row r="1396" spans="5:5" ht="18">
      <c r="E1396" s="2"/>
    </row>
    <row r="1397" spans="5:5" ht="18">
      <c r="E1397" s="2"/>
    </row>
    <row r="1398" spans="5:5" ht="18">
      <c r="E1398" s="2"/>
    </row>
    <row r="1399" spans="5:5" ht="18">
      <c r="E1399" s="2"/>
    </row>
    <row r="1400" spans="5:5" ht="18">
      <c r="E1400" s="2"/>
    </row>
    <row r="1401" spans="5:5" ht="18">
      <c r="E1401" s="2"/>
    </row>
    <row r="1402" spans="5:5" ht="18">
      <c r="E1402" s="2"/>
    </row>
    <row r="1403" spans="5:5" ht="18">
      <c r="E1403" s="2"/>
    </row>
    <row r="1404" spans="5:5" ht="18">
      <c r="E1404" s="2"/>
    </row>
    <row r="1405" spans="5:5" ht="18">
      <c r="E1405" s="2"/>
    </row>
    <row r="1406" spans="5:5" ht="18">
      <c r="E1406" s="2"/>
    </row>
    <row r="1407" spans="5:5" ht="18">
      <c r="E1407" s="2"/>
    </row>
    <row r="1408" spans="5:5" ht="18">
      <c r="E1408" s="2"/>
    </row>
    <row r="1409" spans="5:5" ht="18">
      <c r="E1409" s="2"/>
    </row>
    <row r="1410" spans="5:5" ht="18">
      <c r="E1410" s="2"/>
    </row>
    <row r="1411" spans="5:5" ht="18">
      <c r="E1411" s="2"/>
    </row>
    <row r="1412" spans="5:5" ht="18">
      <c r="E1412" s="2"/>
    </row>
    <row r="1413" spans="5:5" ht="18">
      <c r="E1413" s="2"/>
    </row>
    <row r="1414" spans="5:5" ht="18">
      <c r="E1414" s="2"/>
    </row>
    <row r="1415" spans="5:5" ht="18">
      <c r="E1415" s="2"/>
    </row>
    <row r="1416" spans="5:5" ht="18">
      <c r="E1416" s="2"/>
    </row>
    <row r="1417" spans="5:5" ht="18">
      <c r="E1417" s="2"/>
    </row>
    <row r="1418" spans="5:5" ht="18">
      <c r="E1418" s="2"/>
    </row>
    <row r="1419" spans="5:5" ht="18">
      <c r="E1419" s="2"/>
    </row>
    <row r="1420" spans="5:5" ht="18">
      <c r="E1420" s="2"/>
    </row>
    <row r="1421" spans="5:5" ht="18">
      <c r="E1421" s="2"/>
    </row>
    <row r="1422" spans="5:5" ht="18">
      <c r="E1422" s="2"/>
    </row>
    <row r="1423" spans="5:5" ht="18">
      <c r="E1423" s="2"/>
    </row>
    <row r="1424" spans="5:5" ht="18">
      <c r="E1424" s="2"/>
    </row>
    <row r="1425" spans="5:5" ht="18">
      <c r="E1425" s="2"/>
    </row>
    <row r="1426" spans="5:5" ht="18">
      <c r="E1426" s="2"/>
    </row>
    <row r="1427" spans="5:5" ht="18">
      <c r="E1427" s="2"/>
    </row>
    <row r="1428" spans="5:5" ht="18">
      <c r="E1428" s="2"/>
    </row>
    <row r="1429" spans="5:5" ht="18">
      <c r="E1429" s="2"/>
    </row>
    <row r="1430" spans="5:5" ht="18">
      <c r="E1430" s="2"/>
    </row>
    <row r="1431" spans="5:5" ht="18">
      <c r="E1431" s="2"/>
    </row>
    <row r="1432" spans="5:5" ht="18">
      <c r="E1432" s="2"/>
    </row>
    <row r="1433" spans="5:5" ht="18">
      <c r="E1433" s="2"/>
    </row>
    <row r="1434" spans="5:5" ht="18">
      <c r="E1434" s="2"/>
    </row>
    <row r="1435" spans="5:5" ht="18">
      <c r="E1435" s="2"/>
    </row>
    <row r="1436" spans="5:5" ht="18">
      <c r="E1436" s="2"/>
    </row>
    <row r="1437" spans="5:5" ht="18">
      <c r="E1437" s="2"/>
    </row>
    <row r="1438" spans="5:5" ht="18">
      <c r="E1438" s="2"/>
    </row>
    <row r="1439" spans="5:5" ht="18">
      <c r="E1439" s="2"/>
    </row>
    <row r="1440" spans="5:5" ht="18">
      <c r="E1440" s="2"/>
    </row>
    <row r="1441" spans="5:5" ht="18">
      <c r="E1441" s="2"/>
    </row>
    <row r="1442" spans="5:5" ht="18">
      <c r="E1442" s="2"/>
    </row>
    <row r="1443" spans="5:5" ht="18">
      <c r="E1443" s="2"/>
    </row>
    <row r="1444" spans="5:5" ht="18">
      <c r="E1444" s="2"/>
    </row>
    <row r="1445" spans="5:5" ht="18">
      <c r="E1445" s="2"/>
    </row>
    <row r="1446" spans="5:5" ht="18">
      <c r="E1446" s="2"/>
    </row>
    <row r="1447" spans="5:5" ht="18">
      <c r="E1447" s="2"/>
    </row>
    <row r="1448" spans="5:5" ht="18">
      <c r="E1448" s="2"/>
    </row>
    <row r="1449" spans="5:5" ht="18">
      <c r="E1449" s="2"/>
    </row>
    <row r="1450" spans="5:5" ht="18">
      <c r="E1450" s="2"/>
    </row>
    <row r="1451" spans="5:5" ht="18">
      <c r="E1451" s="2"/>
    </row>
    <row r="1452" spans="5:5" ht="18">
      <c r="E1452" s="2"/>
    </row>
    <row r="1453" spans="5:5" ht="18">
      <c r="E1453" s="2"/>
    </row>
    <row r="1454" spans="5:5" ht="18">
      <c r="E1454" s="2"/>
    </row>
    <row r="1455" spans="5:5" ht="18">
      <c r="E1455" s="2"/>
    </row>
    <row r="1456" spans="5:5" ht="18">
      <c r="E1456" s="2"/>
    </row>
    <row r="1457" spans="5:5" ht="18">
      <c r="E1457" s="2"/>
    </row>
    <row r="1458" spans="5:5" ht="18">
      <c r="E1458" s="2"/>
    </row>
    <row r="1459" spans="5:5" ht="18">
      <c r="E1459" s="2"/>
    </row>
    <row r="1460" spans="5:5" ht="18">
      <c r="E1460" s="2"/>
    </row>
    <row r="1461" spans="5:5" ht="18">
      <c r="E1461" s="2"/>
    </row>
    <row r="1462" spans="5:5" ht="18">
      <c r="E1462" s="2"/>
    </row>
    <row r="1463" spans="5:5" ht="18">
      <c r="E1463" s="2"/>
    </row>
    <row r="1464" spans="5:5" ht="18">
      <c r="E1464" s="2"/>
    </row>
    <row r="1465" spans="5:5" ht="18">
      <c r="E1465" s="2"/>
    </row>
    <row r="1466" spans="5:5" ht="18">
      <c r="E1466" s="2"/>
    </row>
    <row r="1467" spans="5:5" ht="18">
      <c r="E1467" s="2"/>
    </row>
    <row r="1468" spans="5:5" ht="18">
      <c r="E1468" s="2"/>
    </row>
    <row r="1469" spans="5:5" ht="18">
      <c r="E1469" s="2"/>
    </row>
    <row r="1470" spans="5:5" ht="18">
      <c r="E1470" s="2"/>
    </row>
    <row r="1471" spans="5:5" ht="18">
      <c r="E1471" s="2"/>
    </row>
    <row r="1472" spans="5:5" ht="18">
      <c r="E1472" s="2"/>
    </row>
    <row r="1473" spans="5:5" ht="18">
      <c r="E1473" s="2"/>
    </row>
    <row r="1474" spans="5:5" ht="18">
      <c r="E1474" s="2"/>
    </row>
    <row r="1475" spans="5:5" ht="18">
      <c r="E1475" s="2"/>
    </row>
    <row r="1476" spans="5:5" ht="18">
      <c r="E1476" s="2"/>
    </row>
    <row r="1477" spans="5:5" ht="18">
      <c r="E1477" s="2"/>
    </row>
    <row r="1478" spans="5:5" ht="18">
      <c r="E1478" s="2"/>
    </row>
    <row r="1479" spans="5:5" ht="18">
      <c r="E1479" s="2"/>
    </row>
    <row r="1480" spans="5:5" ht="18">
      <c r="E1480" s="2"/>
    </row>
    <row r="1481" spans="5:5" ht="18">
      <c r="E1481" s="2"/>
    </row>
    <row r="1482" spans="5:5" ht="18">
      <c r="E1482" s="2"/>
    </row>
    <row r="1483" spans="5:5" ht="18">
      <c r="E1483" s="2"/>
    </row>
    <row r="1484" spans="5:5" ht="18">
      <c r="E1484" s="2"/>
    </row>
    <row r="1485" spans="5:5" ht="18">
      <c r="E1485" s="2"/>
    </row>
    <row r="1486" spans="5:5" ht="18">
      <c r="E1486" s="2"/>
    </row>
    <row r="1487" spans="5:5" ht="18">
      <c r="E1487" s="2"/>
    </row>
    <row r="1488" spans="5:5" ht="18">
      <c r="E1488" s="2"/>
    </row>
    <row r="1489" spans="5:5" ht="18">
      <c r="E1489" s="2"/>
    </row>
    <row r="1490" spans="5:5" ht="18">
      <c r="E1490" s="2"/>
    </row>
    <row r="1491" spans="5:5" ht="18">
      <c r="E1491" s="2"/>
    </row>
    <row r="1492" spans="5:5" ht="18">
      <c r="E1492" s="2"/>
    </row>
    <row r="1493" spans="5:5" ht="18">
      <c r="E1493" s="2"/>
    </row>
    <row r="1494" spans="5:5" ht="18">
      <c r="E1494" s="2"/>
    </row>
    <row r="1495" spans="5:5" ht="18">
      <c r="E1495" s="2"/>
    </row>
    <row r="1496" spans="5:5" ht="18">
      <c r="E1496" s="2"/>
    </row>
    <row r="1497" spans="5:5" ht="18">
      <c r="E1497" s="2"/>
    </row>
    <row r="1498" spans="5:5" ht="18">
      <c r="E1498" s="2"/>
    </row>
    <row r="1499" spans="5:5" ht="18">
      <c r="E1499" s="2"/>
    </row>
    <row r="1500" spans="5:5" ht="18">
      <c r="E1500" s="2"/>
    </row>
    <row r="1501" spans="5:5" ht="18">
      <c r="E1501" s="2"/>
    </row>
    <row r="1502" spans="5:5" ht="18">
      <c r="E1502" s="2"/>
    </row>
    <row r="1503" spans="5:5" ht="18">
      <c r="E1503" s="2"/>
    </row>
    <row r="1504" spans="5:5" ht="18">
      <c r="E1504" s="2"/>
    </row>
    <row r="1505" spans="5:5" ht="18">
      <c r="E1505" s="2"/>
    </row>
    <row r="1506" spans="5:5" ht="18">
      <c r="E1506" s="2"/>
    </row>
    <row r="1507" spans="5:5" ht="18">
      <c r="E1507" s="2"/>
    </row>
    <row r="1508" spans="5:5" ht="18">
      <c r="E1508" s="2"/>
    </row>
    <row r="1509" spans="5:5" ht="18">
      <c r="E1509" s="2"/>
    </row>
    <row r="1510" spans="5:5" ht="18">
      <c r="E1510" s="2"/>
    </row>
    <row r="1511" spans="5:5" ht="18">
      <c r="E1511" s="2"/>
    </row>
    <row r="1512" spans="5:5" ht="18">
      <c r="E1512" s="2"/>
    </row>
    <row r="1513" spans="5:5" ht="18">
      <c r="E1513" s="2"/>
    </row>
    <row r="1514" spans="5:5" ht="18">
      <c r="E1514" s="2"/>
    </row>
    <row r="1515" spans="5:5" ht="18">
      <c r="E1515" s="2"/>
    </row>
    <row r="1516" spans="5:5" ht="18">
      <c r="E1516" s="2"/>
    </row>
    <row r="1517" spans="5:5" ht="18">
      <c r="E1517" s="2"/>
    </row>
    <row r="1518" spans="5:5" ht="18">
      <c r="E1518" s="2"/>
    </row>
    <row r="1519" spans="5:5" ht="18">
      <c r="E1519" s="2"/>
    </row>
    <row r="1520" spans="5:5" ht="18">
      <c r="E1520" s="2"/>
    </row>
    <row r="1521" spans="5:5" ht="18">
      <c r="E1521" s="2"/>
    </row>
    <row r="1522" spans="5:5" ht="18">
      <c r="E1522" s="2"/>
    </row>
    <row r="1523" spans="5:5" ht="18">
      <c r="E1523" s="2"/>
    </row>
    <row r="1524" spans="5:5" ht="18">
      <c r="E1524" s="2"/>
    </row>
    <row r="1525" spans="5:5" ht="18">
      <c r="E1525" s="2"/>
    </row>
    <row r="1526" spans="5:5" ht="18">
      <c r="E1526" s="2"/>
    </row>
    <row r="1527" spans="5:5" ht="18">
      <c r="E1527" s="2"/>
    </row>
    <row r="1528" spans="5:5" ht="18">
      <c r="E1528" s="2"/>
    </row>
    <row r="1529" spans="5:5" ht="18">
      <c r="E1529" s="2"/>
    </row>
    <row r="1530" spans="5:5" ht="18">
      <c r="E1530" s="2"/>
    </row>
    <row r="1531" spans="5:5" ht="18">
      <c r="E1531" s="2"/>
    </row>
    <row r="1532" spans="5:5" ht="18">
      <c r="E1532" s="2"/>
    </row>
    <row r="1533" spans="5:5" ht="18">
      <c r="E1533" s="2"/>
    </row>
    <row r="1534" spans="5:5" ht="18">
      <c r="E1534" s="2"/>
    </row>
    <row r="1535" spans="5:5" ht="18">
      <c r="E1535" s="2"/>
    </row>
    <row r="1536" spans="5:5" ht="18">
      <c r="E1536" s="2"/>
    </row>
    <row r="1537" spans="5:5" ht="18">
      <c r="E1537" s="2"/>
    </row>
    <row r="1538" spans="5:5" ht="18">
      <c r="E1538" s="2"/>
    </row>
    <row r="1539" spans="5:5" ht="18">
      <c r="E1539" s="2"/>
    </row>
    <row r="1540" spans="5:5" ht="18">
      <c r="E1540" s="2"/>
    </row>
    <row r="1541" spans="5:5" ht="18">
      <c r="E1541" s="2"/>
    </row>
    <row r="1542" spans="5:5" ht="18">
      <c r="E1542" s="2"/>
    </row>
    <row r="1543" spans="5:5" ht="18">
      <c r="E1543" s="2"/>
    </row>
    <row r="1544" spans="5:5" ht="18">
      <c r="E1544" s="2"/>
    </row>
    <row r="1545" spans="5:5" ht="18">
      <c r="E1545" s="2"/>
    </row>
    <row r="1546" spans="5:5" ht="18">
      <c r="E1546" s="2"/>
    </row>
    <row r="1547" spans="5:5" ht="18">
      <c r="E1547" s="2"/>
    </row>
    <row r="1548" spans="5:5" ht="18">
      <c r="E1548" s="2"/>
    </row>
    <row r="1549" spans="5:5" ht="18">
      <c r="E1549" s="2"/>
    </row>
    <row r="1550" spans="5:5" ht="18">
      <c r="E1550" s="2"/>
    </row>
    <row r="1551" spans="5:5" ht="18">
      <c r="E1551" s="2"/>
    </row>
    <row r="1552" spans="5:5" ht="18">
      <c r="E1552" s="2"/>
    </row>
    <row r="1553" spans="5:5" ht="18">
      <c r="E1553" s="2"/>
    </row>
    <row r="1554" spans="5:5" ht="18">
      <c r="E1554" s="2"/>
    </row>
    <row r="1555" spans="5:5" ht="18">
      <c r="E1555" s="2"/>
    </row>
    <row r="1556" spans="5:5" ht="18">
      <c r="E1556" s="2"/>
    </row>
    <row r="1557" spans="5:5" ht="18">
      <c r="E1557" s="2"/>
    </row>
    <row r="1558" spans="5:5" ht="18">
      <c r="E1558" s="2"/>
    </row>
    <row r="1559" spans="5:5" ht="18">
      <c r="E1559" s="2"/>
    </row>
    <row r="1560" spans="5:5" ht="18">
      <c r="E1560" s="2"/>
    </row>
    <row r="1561" spans="5:5" ht="18">
      <c r="E1561" s="2"/>
    </row>
    <row r="1562" spans="5:5" ht="18">
      <c r="E1562" s="2"/>
    </row>
    <row r="1563" spans="5:5" ht="18">
      <c r="E1563" s="2"/>
    </row>
    <row r="1564" spans="5:5" ht="18">
      <c r="E1564" s="2"/>
    </row>
    <row r="1565" spans="5:5" ht="18">
      <c r="E1565" s="2"/>
    </row>
    <row r="1566" spans="5:5" ht="18">
      <c r="E1566" s="2"/>
    </row>
    <row r="1567" spans="5:5" ht="18">
      <c r="E1567" s="2"/>
    </row>
    <row r="1568" spans="5:5" ht="18">
      <c r="E1568" s="2"/>
    </row>
    <row r="1569" spans="5:5" ht="18">
      <c r="E1569" s="2"/>
    </row>
    <row r="1570" spans="5:5" ht="18">
      <c r="E1570" s="2"/>
    </row>
    <row r="1571" spans="5:5" ht="18">
      <c r="E1571" s="2"/>
    </row>
    <row r="1572" spans="5:5" ht="18">
      <c r="E1572" s="2"/>
    </row>
    <row r="1573" spans="5:5" ht="18">
      <c r="E1573" s="2"/>
    </row>
    <row r="1574" spans="5:5" ht="18">
      <c r="E1574" s="2"/>
    </row>
    <row r="1575" spans="5:5" ht="18">
      <c r="E1575" s="2"/>
    </row>
    <row r="1576" spans="5:5" ht="18">
      <c r="E1576" s="2"/>
    </row>
    <row r="1577" spans="5:5" ht="18">
      <c r="E1577" s="2"/>
    </row>
    <row r="1578" spans="5:5" ht="18">
      <c r="E1578" s="2"/>
    </row>
    <row r="1579" spans="5:5" ht="18">
      <c r="E1579" s="2"/>
    </row>
    <row r="1580" spans="5:5" ht="18">
      <c r="E1580" s="2"/>
    </row>
    <row r="1581" spans="5:5" ht="18">
      <c r="E1581" s="2"/>
    </row>
    <row r="1582" spans="5:5" ht="18">
      <c r="E1582" s="2"/>
    </row>
    <row r="1583" spans="5:5" ht="18">
      <c r="E1583" s="2"/>
    </row>
    <row r="1584" spans="5:5" ht="18">
      <c r="E1584" s="2"/>
    </row>
    <row r="1585" spans="5:5" ht="18">
      <c r="E1585" s="2"/>
    </row>
    <row r="1586" spans="5:5" ht="18">
      <c r="E1586" s="2"/>
    </row>
    <row r="1587" spans="5:5" ht="18">
      <c r="E1587" s="2"/>
    </row>
    <row r="1588" spans="5:5" ht="18">
      <c r="E1588" s="2"/>
    </row>
    <row r="1589" spans="5:5" ht="18">
      <c r="E1589" s="2"/>
    </row>
    <row r="1590" spans="5:5" ht="18">
      <c r="E1590" s="2"/>
    </row>
    <row r="1591" spans="5:5" ht="18">
      <c r="E1591" s="2"/>
    </row>
    <row r="1592" spans="5:5" ht="18">
      <c r="E1592" s="2"/>
    </row>
    <row r="1593" spans="5:5" ht="18">
      <c r="E1593" s="2"/>
    </row>
    <row r="1594" spans="5:5" ht="18">
      <c r="E1594" s="2"/>
    </row>
    <row r="1595" spans="5:5" ht="18">
      <c r="E1595" s="2"/>
    </row>
    <row r="1596" spans="5:5" ht="18">
      <c r="E1596" s="2"/>
    </row>
    <row r="1597" spans="5:5" ht="18">
      <c r="E1597" s="2"/>
    </row>
    <row r="1598" spans="5:5" ht="18">
      <c r="E1598" s="2"/>
    </row>
    <row r="1599" spans="5:5" ht="18">
      <c r="E1599" s="2"/>
    </row>
    <row r="1600" spans="5:5" ht="18">
      <c r="E1600" s="2"/>
    </row>
    <row r="1601" spans="5:5" ht="18">
      <c r="E1601" s="2"/>
    </row>
    <row r="1602" spans="5:5" ht="18">
      <c r="E1602" s="2"/>
    </row>
    <row r="1603" spans="5:5" ht="18">
      <c r="E1603" s="2"/>
    </row>
    <row r="1604" spans="5:5" ht="18">
      <c r="E1604" s="2"/>
    </row>
    <row r="1605" spans="5:5" ht="18">
      <c r="E1605" s="2"/>
    </row>
    <row r="1606" spans="5:5" ht="18">
      <c r="E1606" s="2"/>
    </row>
    <row r="1607" spans="5:5" ht="18">
      <c r="E1607" s="2"/>
    </row>
    <row r="1608" spans="5:5" ht="18">
      <c r="E1608" s="2"/>
    </row>
    <row r="1609" spans="5:5" ht="18">
      <c r="E1609" s="2"/>
    </row>
    <row r="1610" spans="5:5" ht="18">
      <c r="E1610" s="2"/>
    </row>
    <row r="1611" spans="5:5" ht="18">
      <c r="E1611" s="2"/>
    </row>
    <row r="1612" spans="5:5" ht="18">
      <c r="E1612" s="2"/>
    </row>
    <row r="1613" spans="5:5" ht="18">
      <c r="E1613" s="2"/>
    </row>
    <row r="1614" spans="5:5" ht="18">
      <c r="E1614" s="2"/>
    </row>
    <row r="1615" spans="5:5" ht="18">
      <c r="E1615" s="2"/>
    </row>
    <row r="1616" spans="5:5" ht="18">
      <c r="E1616" s="2"/>
    </row>
    <row r="1617" spans="5:5" ht="18">
      <c r="E1617" s="2"/>
    </row>
    <row r="1618" spans="5:5" ht="18">
      <c r="E1618" s="2"/>
    </row>
    <row r="1619" spans="5:5" ht="18">
      <c r="E1619" s="2"/>
    </row>
    <row r="1620" spans="5:5" ht="18">
      <c r="E1620" s="2"/>
    </row>
    <row r="1621" spans="5:5" ht="18">
      <c r="E1621" s="2"/>
    </row>
    <row r="1622" spans="5:5" ht="18">
      <c r="E1622" s="2"/>
    </row>
    <row r="1623" spans="5:5" ht="18">
      <c r="E1623" s="2"/>
    </row>
    <row r="1624" spans="5:5" ht="18">
      <c r="E1624" s="2"/>
    </row>
    <row r="1625" spans="5:5" ht="18">
      <c r="E1625" s="2"/>
    </row>
    <row r="1626" spans="5:5" ht="18">
      <c r="E1626" s="2"/>
    </row>
    <row r="1627" spans="5:5" ht="18">
      <c r="E1627" s="2"/>
    </row>
    <row r="1628" spans="5:5" ht="18">
      <c r="E1628" s="2"/>
    </row>
    <row r="1629" spans="5:5" ht="18">
      <c r="E1629" s="2"/>
    </row>
    <row r="1630" spans="5:5" ht="18">
      <c r="E1630" s="2"/>
    </row>
    <row r="1631" spans="5:5" ht="18">
      <c r="E1631" s="2"/>
    </row>
    <row r="1632" spans="5:5" ht="18">
      <c r="E1632" s="2"/>
    </row>
    <row r="1633" spans="5:5" ht="18">
      <c r="E1633" s="2"/>
    </row>
    <row r="1634" spans="5:5" ht="18">
      <c r="E1634" s="2"/>
    </row>
    <row r="1635" spans="5:5" ht="18">
      <c r="E1635" s="2"/>
    </row>
    <row r="1636" spans="5:5" ht="18">
      <c r="E1636" s="2"/>
    </row>
    <row r="1637" spans="5:5" ht="18">
      <c r="E1637" s="2"/>
    </row>
    <row r="1638" spans="5:5" ht="18">
      <c r="E1638" s="2"/>
    </row>
    <row r="1639" spans="5:5" ht="18">
      <c r="E1639" s="2"/>
    </row>
    <row r="1640" spans="5:5" ht="18">
      <c r="E1640" s="2"/>
    </row>
    <row r="1641" spans="5:5" ht="18">
      <c r="E1641" s="2"/>
    </row>
    <row r="1642" spans="5:5" ht="18">
      <c r="E1642" s="2"/>
    </row>
    <row r="1643" spans="5:5" ht="18">
      <c r="E1643" s="2"/>
    </row>
    <row r="1644" spans="5:5" ht="18">
      <c r="E1644" s="2"/>
    </row>
    <row r="1645" spans="5:5" ht="18">
      <c r="E1645" s="2"/>
    </row>
    <row r="1646" spans="5:5" ht="18">
      <c r="E1646" s="2"/>
    </row>
    <row r="1647" spans="5:5" ht="18">
      <c r="E1647" s="2"/>
    </row>
    <row r="1648" spans="5:5" ht="18">
      <c r="E1648" s="2"/>
    </row>
    <row r="1649" spans="5:5" ht="18">
      <c r="E1649" s="2"/>
    </row>
    <row r="1650" spans="5:5" ht="18">
      <c r="E1650" s="2"/>
    </row>
    <row r="1651" spans="5:5" ht="18">
      <c r="E1651" s="2"/>
    </row>
    <row r="1652" spans="5:5" ht="18">
      <c r="E1652" s="2"/>
    </row>
    <row r="1653" spans="5:5" ht="18">
      <c r="E1653" s="2"/>
    </row>
    <row r="1654" spans="5:5" ht="18">
      <c r="E1654" s="2"/>
    </row>
    <row r="1655" spans="5:5" ht="18">
      <c r="E1655" s="2"/>
    </row>
    <row r="1656" spans="5:5" ht="18">
      <c r="E1656" s="2"/>
    </row>
    <row r="1657" spans="5:5" ht="18">
      <c r="E1657" s="2"/>
    </row>
    <row r="1658" spans="5:5" ht="18">
      <c r="E1658" s="2"/>
    </row>
    <row r="1659" spans="5:5" ht="18">
      <c r="E1659" s="2"/>
    </row>
    <row r="1660" spans="5:5" ht="18">
      <c r="E1660" s="2"/>
    </row>
    <row r="1661" spans="5:5" ht="18">
      <c r="E1661" s="2"/>
    </row>
    <row r="1662" spans="5:5" ht="18">
      <c r="E1662" s="2"/>
    </row>
    <row r="1663" spans="5:5" ht="18">
      <c r="E1663" s="2"/>
    </row>
    <row r="1664" spans="5:5" ht="18">
      <c r="E1664" s="2"/>
    </row>
    <row r="1665" spans="5:5" ht="18">
      <c r="E1665" s="2"/>
    </row>
    <row r="1666" spans="5:5" ht="18">
      <c r="E1666" s="2"/>
    </row>
    <row r="1667" spans="5:5" ht="18">
      <c r="E1667" s="2"/>
    </row>
    <row r="1668" spans="5:5" ht="18">
      <c r="E1668" s="2"/>
    </row>
    <row r="1669" spans="5:5" ht="18">
      <c r="E1669" s="2"/>
    </row>
    <row r="1670" spans="5:5" ht="18">
      <c r="E1670" s="2"/>
    </row>
    <row r="1671" spans="5:5" ht="18">
      <c r="E1671" s="2"/>
    </row>
    <row r="1672" spans="5:5" ht="18">
      <c r="E1672" s="2"/>
    </row>
    <row r="1673" spans="5:5" ht="18">
      <c r="E1673" s="2"/>
    </row>
    <row r="1674" spans="5:5" ht="18">
      <c r="E1674" s="2"/>
    </row>
    <row r="1675" spans="5:5" ht="18">
      <c r="E1675" s="2"/>
    </row>
    <row r="1676" spans="5:5" ht="18">
      <c r="E1676" s="2"/>
    </row>
    <row r="1677" spans="5:5" ht="18">
      <c r="E1677" s="2"/>
    </row>
    <row r="1678" spans="5:5" ht="18">
      <c r="E1678" s="2"/>
    </row>
    <row r="1679" spans="5:5" ht="18">
      <c r="E1679" s="2"/>
    </row>
    <row r="1680" spans="5:5" ht="18">
      <c r="E1680" s="2"/>
    </row>
    <row r="1681" spans="5:5" ht="18">
      <c r="E1681" s="2"/>
    </row>
    <row r="1682" spans="5:5" ht="18">
      <c r="E1682" s="2"/>
    </row>
    <row r="1683" spans="5:5" ht="18">
      <c r="E1683" s="2"/>
    </row>
    <row r="1684" spans="5:5" ht="18">
      <c r="E1684" s="2"/>
    </row>
    <row r="1685" spans="5:5" ht="18">
      <c r="E1685" s="2"/>
    </row>
    <row r="1686" spans="5:5" ht="18">
      <c r="E1686" s="2"/>
    </row>
    <row r="1687" spans="5:5" ht="18">
      <c r="E1687" s="2"/>
    </row>
    <row r="1688" spans="5:5" ht="18">
      <c r="E1688" s="2"/>
    </row>
    <row r="1689" spans="5:5" ht="18">
      <c r="E1689" s="2"/>
    </row>
    <row r="1690" spans="5:5" ht="18">
      <c r="E1690" s="2"/>
    </row>
    <row r="1691" spans="5:5" ht="18">
      <c r="E1691" s="2"/>
    </row>
    <row r="1692" spans="5:5" ht="18">
      <c r="E1692" s="2"/>
    </row>
    <row r="1693" spans="5:5" ht="18">
      <c r="E1693" s="2"/>
    </row>
    <row r="1694" spans="5:5" ht="18">
      <c r="E1694" s="2"/>
    </row>
    <row r="1695" spans="5:5" ht="18">
      <c r="E1695" s="2"/>
    </row>
    <row r="1696" spans="5:5" ht="18">
      <c r="E1696" s="2"/>
    </row>
    <row r="1697" spans="5:5" ht="18">
      <c r="E1697" s="2"/>
    </row>
    <row r="1698" spans="5:5" ht="18">
      <c r="E1698" s="2"/>
    </row>
    <row r="1699" spans="5:5" ht="18">
      <c r="E1699" s="2"/>
    </row>
    <row r="1700" spans="5:5" ht="18">
      <c r="E1700" s="2"/>
    </row>
    <row r="1701" spans="5:5" ht="18">
      <c r="E1701" s="2"/>
    </row>
    <row r="1702" spans="5:5" ht="18">
      <c r="E1702" s="2"/>
    </row>
    <row r="1703" spans="5:5" ht="18">
      <c r="E1703" s="2"/>
    </row>
    <row r="1704" spans="5:5" ht="18">
      <c r="E1704" s="2"/>
    </row>
    <row r="1705" spans="5:5" ht="18">
      <c r="E1705" s="2"/>
    </row>
    <row r="1706" spans="5:5" ht="18">
      <c r="E1706" s="2"/>
    </row>
    <row r="1707" spans="5:5" ht="18">
      <c r="E1707" s="2"/>
    </row>
    <row r="1708" spans="5:5" ht="18">
      <c r="E1708" s="2"/>
    </row>
    <row r="1709" spans="5:5" ht="18">
      <c r="E1709" s="2"/>
    </row>
    <row r="1710" spans="5:5" ht="18">
      <c r="E1710" s="2"/>
    </row>
    <row r="1711" spans="5:5" ht="18">
      <c r="E1711" s="2"/>
    </row>
    <row r="1712" spans="5:5" ht="18">
      <c r="E1712" s="2"/>
    </row>
    <row r="1713" spans="5:5" ht="18">
      <c r="E1713" s="2"/>
    </row>
    <row r="1714" spans="5:5" ht="18">
      <c r="E1714" s="2"/>
    </row>
    <row r="1715" spans="5:5" ht="18">
      <c r="E1715" s="2"/>
    </row>
    <row r="1716" spans="5:5" ht="18">
      <c r="E1716" s="2"/>
    </row>
    <row r="1717" spans="5:5" ht="18">
      <c r="E1717" s="2"/>
    </row>
    <row r="1718" spans="5:5" ht="18">
      <c r="E1718" s="2"/>
    </row>
    <row r="1719" spans="5:5" ht="18">
      <c r="E1719" s="2"/>
    </row>
    <row r="1720" spans="5:5" ht="18">
      <c r="E1720" s="2"/>
    </row>
    <row r="1721" spans="5:5" ht="18">
      <c r="E1721" s="2"/>
    </row>
    <row r="1722" spans="5:5" ht="18">
      <c r="E1722" s="2"/>
    </row>
    <row r="1723" spans="5:5" ht="18">
      <c r="E1723" s="2"/>
    </row>
    <row r="1724" spans="5:5" ht="18">
      <c r="E1724" s="2"/>
    </row>
    <row r="1725" spans="5:5" ht="18">
      <c r="E1725" s="2"/>
    </row>
    <row r="1726" spans="5:5" ht="18">
      <c r="E1726" s="2"/>
    </row>
    <row r="1727" spans="5:5" ht="18">
      <c r="E1727" s="2"/>
    </row>
    <row r="1728" spans="5:5" ht="18">
      <c r="E1728" s="2"/>
    </row>
    <row r="1729" spans="5:5" ht="18">
      <c r="E1729" s="2"/>
    </row>
    <row r="1730" spans="5:5" ht="18">
      <c r="E1730" s="2"/>
    </row>
    <row r="1731" spans="5:5" ht="18">
      <c r="E1731" s="2"/>
    </row>
    <row r="1732" spans="5:5" ht="18">
      <c r="E1732" s="2"/>
    </row>
    <row r="1733" spans="5:5" ht="18">
      <c r="E1733" s="2"/>
    </row>
    <row r="1734" spans="5:5" ht="18">
      <c r="E1734" s="2"/>
    </row>
    <row r="1735" spans="5:5" ht="18">
      <c r="E1735" s="2"/>
    </row>
    <row r="1736" spans="5:5" ht="18">
      <c r="E1736" s="2"/>
    </row>
    <row r="1737" spans="5:5" ht="18">
      <c r="E1737" s="2"/>
    </row>
    <row r="1738" spans="5:5" ht="18">
      <c r="E1738" s="2"/>
    </row>
    <row r="1739" spans="5:5" ht="18">
      <c r="E1739" s="2"/>
    </row>
    <row r="1740" spans="5:5" ht="18">
      <c r="E1740" s="2"/>
    </row>
    <row r="1741" spans="5:5" ht="18">
      <c r="E1741" s="2"/>
    </row>
    <row r="1742" spans="5:5" ht="18">
      <c r="E1742" s="2"/>
    </row>
    <row r="1743" spans="5:5" ht="18">
      <c r="E1743" s="2"/>
    </row>
    <row r="1744" spans="5:5" ht="18">
      <c r="E1744" s="2"/>
    </row>
    <row r="1745" spans="5:5" ht="18">
      <c r="E1745" s="2"/>
    </row>
    <row r="1746" spans="5:5" ht="18">
      <c r="E1746" s="2"/>
    </row>
    <row r="1747" spans="5:5" ht="18">
      <c r="E1747" s="2"/>
    </row>
    <row r="1748" spans="5:5" ht="18">
      <c r="E1748" s="2"/>
    </row>
    <row r="1749" spans="5:5" ht="18">
      <c r="E1749" s="2"/>
    </row>
    <row r="1750" spans="5:5" ht="18">
      <c r="E1750" s="2"/>
    </row>
    <row r="1751" spans="5:5" ht="18">
      <c r="E1751" s="2"/>
    </row>
    <row r="1752" spans="5:5" ht="18">
      <c r="E1752" s="2"/>
    </row>
    <row r="1753" spans="5:5" ht="18">
      <c r="E1753" s="2"/>
    </row>
    <row r="1754" spans="5:5" ht="18">
      <c r="E1754" s="2"/>
    </row>
    <row r="1755" spans="5:5" ht="18">
      <c r="E1755" s="2"/>
    </row>
    <row r="1756" spans="5:5" ht="18">
      <c r="E1756" s="2"/>
    </row>
    <row r="1757" spans="5:5" ht="18">
      <c r="E1757" s="2"/>
    </row>
    <row r="1758" spans="5:5" ht="18">
      <c r="E1758" s="2"/>
    </row>
    <row r="1759" spans="5:5" ht="18">
      <c r="E1759" s="2"/>
    </row>
    <row r="1760" spans="5:5" ht="18">
      <c r="E1760" s="2"/>
    </row>
    <row r="1761" spans="5:5" ht="18">
      <c r="E1761" s="2"/>
    </row>
    <row r="1762" spans="5:5" ht="18">
      <c r="E1762" s="2"/>
    </row>
    <row r="1763" spans="5:5" ht="18">
      <c r="E1763" s="2"/>
    </row>
    <row r="1764" spans="5:5" ht="18">
      <c r="E1764" s="2"/>
    </row>
    <row r="1765" spans="5:5" ht="18">
      <c r="E1765" s="2"/>
    </row>
    <row r="1766" spans="5:5" ht="18">
      <c r="E1766" s="2"/>
    </row>
    <row r="1767" spans="5:5" ht="18">
      <c r="E1767" s="2"/>
    </row>
    <row r="1768" spans="5:5" ht="18">
      <c r="E1768" s="2"/>
    </row>
    <row r="1769" spans="5:5" ht="18">
      <c r="E1769" s="2"/>
    </row>
    <row r="1770" spans="5:5" ht="18">
      <c r="E1770" s="2"/>
    </row>
    <row r="1771" spans="5:5" ht="18">
      <c r="E1771" s="2"/>
    </row>
    <row r="1772" spans="5:5" ht="18">
      <c r="E1772" s="2"/>
    </row>
    <row r="1773" spans="5:5" ht="18">
      <c r="E1773" s="2"/>
    </row>
    <row r="1774" spans="5:5" ht="18">
      <c r="E1774" s="2"/>
    </row>
    <row r="1775" spans="5:5" ht="18">
      <c r="E1775" s="2"/>
    </row>
    <row r="1776" spans="5:5" ht="18">
      <c r="E1776" s="2"/>
    </row>
    <row r="1777" spans="5:5" ht="18">
      <c r="E1777" s="2"/>
    </row>
    <row r="1778" spans="5:5" ht="18">
      <c r="E1778" s="2"/>
    </row>
    <row r="1779" spans="5:5" ht="18">
      <c r="E1779" s="2"/>
    </row>
    <row r="1780" spans="5:5" ht="18">
      <c r="E1780" s="2"/>
    </row>
    <row r="1781" spans="5:5" ht="18">
      <c r="E1781" s="2"/>
    </row>
    <row r="1782" spans="5:5" ht="18">
      <c r="E1782" s="2"/>
    </row>
    <row r="1783" spans="5:5" ht="18">
      <c r="E1783" s="2"/>
    </row>
    <row r="1784" spans="5:5" ht="18">
      <c r="E1784" s="2"/>
    </row>
    <row r="1785" spans="5:5" ht="18">
      <c r="E1785" s="2"/>
    </row>
    <row r="1786" spans="5:5" ht="18">
      <c r="E1786" s="2"/>
    </row>
    <row r="1787" spans="5:5" ht="18">
      <c r="E1787" s="2"/>
    </row>
    <row r="1788" spans="5:5" ht="18">
      <c r="E1788" s="2"/>
    </row>
    <row r="1789" spans="5:5" ht="18">
      <c r="E1789" s="2"/>
    </row>
    <row r="1790" spans="5:5" ht="18">
      <c r="E1790" s="2"/>
    </row>
    <row r="1791" spans="5:5" ht="18">
      <c r="E1791" s="2"/>
    </row>
    <row r="1792" spans="5:5" ht="18">
      <c r="E1792" s="2"/>
    </row>
    <row r="1793" spans="5:5" ht="18">
      <c r="E1793" s="2"/>
    </row>
    <row r="1794" spans="5:5" ht="18">
      <c r="E1794" s="2"/>
    </row>
    <row r="1795" spans="5:5" ht="18">
      <c r="E1795" s="2"/>
    </row>
    <row r="1796" spans="5:5" ht="18">
      <c r="E1796" s="2"/>
    </row>
    <row r="1797" spans="5:5" ht="18">
      <c r="E1797" s="2"/>
    </row>
    <row r="1798" spans="5:5" ht="18">
      <c r="E1798" s="2"/>
    </row>
    <row r="1799" spans="5:5" ht="18">
      <c r="E1799" s="2"/>
    </row>
    <row r="1800" spans="5:5" ht="18">
      <c r="E1800" s="2"/>
    </row>
    <row r="1801" spans="5:5" ht="18">
      <c r="E1801" s="2"/>
    </row>
    <row r="1802" spans="5:5" ht="18">
      <c r="E1802" s="2"/>
    </row>
    <row r="1803" spans="5:5" ht="18">
      <c r="E1803" s="2"/>
    </row>
    <row r="1804" spans="5:5" ht="18">
      <c r="E1804" s="2"/>
    </row>
    <row r="1805" spans="5:5" ht="18">
      <c r="E1805" s="2"/>
    </row>
    <row r="1806" spans="5:5" ht="18">
      <c r="E1806" s="2"/>
    </row>
  </sheetData>
  <mergeCells count="15">
    <mergeCell ref="A8:A9"/>
    <mergeCell ref="P6:T6"/>
    <mergeCell ref="D8:D9"/>
    <mergeCell ref="E8:E9"/>
    <mergeCell ref="T8:T9"/>
    <mergeCell ref="F8:F9"/>
    <mergeCell ref="I8:S8"/>
    <mergeCell ref="G8:G9"/>
    <mergeCell ref="V8:V9"/>
    <mergeCell ref="U8:U9"/>
    <mergeCell ref="U6:Y6"/>
    <mergeCell ref="W8:W9"/>
    <mergeCell ref="B5:L5"/>
    <mergeCell ref="B6:L6"/>
    <mergeCell ref="B7:L7"/>
  </mergeCells>
  <phoneticPr fontId="0" type="noConversion"/>
  <pageMargins left="0.15748031496062992" right="0" top="0.15748031496062992" bottom="0.15748031496062992" header="0.15748031496062992" footer="0.15748031496062992"/>
  <pageSetup paperSize="9" scale="47" fitToHeight="17" orientation="landscape" r:id="rId1"/>
  <headerFooter alignWithMargins="0"/>
  <rowBreaks count="1" manualBreakCount="1">
    <brk id="39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Бюджет розвитку</vt:lpstr>
      <vt:lpstr>Лист1</vt:lpstr>
      <vt:lpstr>'Бюджет розвитку'!_GoBack</vt:lpstr>
      <vt:lpstr>'Бюджет розвитку'!Заголовки_для_печати</vt:lpstr>
      <vt:lpstr>'Бюджет розвитку'!Область_печати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Reanimator Me User</dc:creator>
  <cp:lastModifiedBy>Finvid8</cp:lastModifiedBy>
  <cp:lastPrinted>2024-09-02T09:07:56Z</cp:lastPrinted>
  <dcterms:created xsi:type="dcterms:W3CDTF">2007-12-12T12:24:37Z</dcterms:created>
  <dcterms:modified xsi:type="dcterms:W3CDTF">2024-10-01T09:43:00Z</dcterms:modified>
</cp:coreProperties>
</file>