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23250" windowHeight="12570"/>
  </bookViews>
  <sheets>
    <sheet name=" бюдж комісія " sheetId="4" r:id="rId1"/>
  </sheets>
  <definedNames>
    <definedName name="_GoBack" localSheetId="0">' бюдж комісія '!#REF!</definedName>
    <definedName name="_xlnm.Print_Titles" localSheetId="0">' бюдж комісія '!$9:$9</definedName>
    <definedName name="_xlnm.Print_Area" localSheetId="0">' бюдж комісія '!$A$1:$H$122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5" i="4"/>
  <c r="E114"/>
  <c r="E113"/>
  <c r="E112"/>
  <c r="E111"/>
  <c r="E110"/>
  <c r="E109"/>
  <c r="E108"/>
  <c r="E107"/>
  <c r="E119"/>
  <c r="E71"/>
  <c r="E106"/>
  <c r="E105"/>
  <c r="E104"/>
  <c r="E103"/>
  <c r="D56"/>
  <c r="E67"/>
  <c r="E53"/>
  <c r="D19"/>
  <c r="E18"/>
  <c r="E46"/>
  <c r="E101"/>
  <c r="E58"/>
  <c r="F77"/>
  <c r="G77"/>
  <c r="D77"/>
  <c r="E76"/>
  <c r="E77" s="1"/>
  <c r="E85"/>
  <c r="E84"/>
  <c r="E83"/>
  <c r="E81"/>
  <c r="E79"/>
  <c r="E66"/>
  <c r="E65"/>
  <c r="E60"/>
  <c r="E59"/>
  <c r="E55"/>
  <c r="E52"/>
  <c r="E51"/>
  <c r="E50"/>
  <c r="E95"/>
  <c r="E99" l="1"/>
  <c r="E98"/>
  <c r="E17"/>
  <c r="E92"/>
  <c r="E49"/>
  <c r="E48"/>
  <c r="E97"/>
  <c r="E88"/>
  <c r="E87"/>
  <c r="E96" l="1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C27"/>
  <c r="C28" s="1"/>
  <c r="C29" s="1"/>
  <c r="C30" s="1"/>
  <c r="C31" s="1"/>
  <c r="C32" s="1"/>
  <c r="C33" s="1"/>
  <c r="C34" s="1"/>
  <c r="C35" s="1"/>
  <c r="C36" s="1"/>
  <c r="C37" s="1"/>
  <c r="C38" s="1"/>
  <c r="C39" s="1"/>
  <c r="C40" s="1"/>
  <c r="C41" s="1"/>
  <c r="C42" s="1"/>
  <c r="C43" s="1"/>
  <c r="C44" s="1"/>
  <c r="C45" s="1"/>
  <c r="E94"/>
  <c r="E93"/>
  <c r="D54"/>
  <c r="E54" s="1"/>
  <c r="E91"/>
  <c r="E100"/>
  <c r="F19"/>
  <c r="G19"/>
  <c r="E23"/>
  <c r="E90"/>
  <c r="E73" l="1"/>
  <c r="H73" s="1"/>
  <c r="D73"/>
  <c r="E21"/>
  <c r="E16"/>
  <c r="E15"/>
  <c r="E14"/>
  <c r="E12"/>
  <c r="E11"/>
  <c r="E13"/>
  <c r="E19" l="1"/>
</calcChain>
</file>

<file path=xl/sharedStrings.xml><?xml version="1.0" encoding="utf-8"?>
<sst xmlns="http://schemas.openxmlformats.org/spreadsheetml/2006/main" count="315" uniqueCount="302">
  <si>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</si>
  <si>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</si>
  <si>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</si>
  <si>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</si>
  <si>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</si>
  <si>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>Лист, дата</t>
  </si>
  <si>
    <t>Зміни за рахунок міжбюджетних  трансфертів</t>
  </si>
  <si>
    <t xml:space="preserve">Пропозиції по внесенню змін до бюджету, включені в рішення, грн. </t>
  </si>
  <si>
    <t>Додаток 9</t>
  </si>
  <si>
    <t>Міський голова                                                                                               Олександр КОДОЛА</t>
  </si>
  <si>
    <t>N п/п</t>
  </si>
  <si>
    <t xml:space="preserve">   </t>
  </si>
  <si>
    <t xml:space="preserve">до рішення Ніжинської міської ради </t>
  </si>
  <si>
    <t xml:space="preserve">КПКВ 0611031                        КЕКВ 2111 + 70 640 000       КЕКВ 2120 + 15 538 100                  </t>
  </si>
  <si>
    <t>Лист УЖКГ та Б  від 10.12.2024 № 01-14/988</t>
  </si>
  <si>
    <t xml:space="preserve">Зміни до бюджету Ніжинської міської територіальної громади на 2025 рік </t>
  </si>
  <si>
    <r>
      <t xml:space="preserve">             </t>
    </r>
    <r>
      <rPr>
        <b/>
        <sz val="11"/>
        <rFont val="Times New Roman"/>
        <family val="1"/>
        <charset val="204"/>
      </rPr>
      <t xml:space="preserve">  ( код бюджету 2553800000 ) </t>
    </r>
  </si>
  <si>
    <t>1</t>
  </si>
  <si>
    <t>2</t>
  </si>
  <si>
    <t>Освітня субвенція  з державного бюджету місцевим бюджетам на оплату праці педагогічних працівників інклюзивно - ресурсних центрів (січень - серпень)</t>
  </si>
  <si>
    <t>Інша субвенція з місцевого бюджету на пільгове медичне обслуговування осіб, які постраждали внаслідок Чорнобильської  катастрофи</t>
  </si>
  <si>
    <t>КПКВ 0813050              КЕКВ 2730</t>
  </si>
  <si>
    <t>КПКВ 0611152              КЕКВ 2111 + 1 136 500                       КЕКВ 2120+ 250 000</t>
  </si>
  <si>
    <t xml:space="preserve">КПКВ 0611200                       КЕКВ 2111 + 269 350                     КЕКВ 2120 + 59 250                   </t>
  </si>
  <si>
    <t xml:space="preserve">КПКВ 0611600                  КЕКВ 2111 + 5 254 200                 КЕКВ 2120 + 1 156 000     </t>
  </si>
  <si>
    <t>КПКВ 0611403                        КЕКВ 2230</t>
  </si>
  <si>
    <t xml:space="preserve">УЖКГ та Б </t>
  </si>
  <si>
    <t>Зміни за рахунок вільних залишків  коштів  в рамках програми допомоги урядів іноземних держав, міжнародних організацій, донорських установ станом на 01.01.2025 року</t>
  </si>
  <si>
    <t>Лист  КНП "ЦМЛ ім. М. Галицького" від 13.01.2025 № 01-11/116</t>
  </si>
  <si>
    <t>КПКВ 0212010                    КЕКВ 2610</t>
  </si>
  <si>
    <t>Зміни за рахунок  вільних  залишків  коштів спеціального фонду бюджету станом на 01.01.2025</t>
  </si>
  <si>
    <t xml:space="preserve">Вільні залишки для цільового фінансування видів діяльності, що належать до природоохоронних  заходів </t>
  </si>
  <si>
    <t>Вільні залишки для використання коштів  на будівництво, реконструкцію, ремонт та утримання вулиць і доріг комунальної  власності</t>
  </si>
  <si>
    <t>КПКВ1216030                         КЕК 2240</t>
  </si>
  <si>
    <t xml:space="preserve">Управління освіти </t>
  </si>
  <si>
    <t>КПКВ 0611700                              КЕКВ 2230</t>
  </si>
  <si>
    <t>КПКВ 0611021                КЕКВ 2230</t>
  </si>
  <si>
    <t>Кошти на виплату  заробітної плати з нарахуваннями (жовтень - грудень)</t>
  </si>
  <si>
    <t>Вільні залишки для використання коштів  цільових фондів (с. Кунашівка)</t>
  </si>
  <si>
    <t>КПКВ 1217700                   КЕКВ 3122</t>
  </si>
  <si>
    <t>Зміни в межах затверджених планових асигнувань</t>
  </si>
  <si>
    <t>Щодо продовження дії Програми в межах грантового проекту «Задоволення потреб переходу до чистої енергетики, готовність українських міст залучати інноваційне фінансування»  згідно з Угодою Проекту 101167676- LIFE23-CET-ANEW-LIFE.</t>
  </si>
  <si>
    <t>Службова записка  відділу економіки від 23.12.2024</t>
  </si>
  <si>
    <t>( +-) 15 000</t>
  </si>
  <si>
    <t>КПКВ 1115011                            КЕКВ 3110 -15 000                     КПКВ 1115011                        КЕКВ 2210 +8 000                         КПКВ 1115012                   КЕКВ 2210 +7000</t>
  </si>
  <si>
    <t>КПКВ 1218311                              КЕКВ 2240- вид. споживання</t>
  </si>
  <si>
    <t>КПКВ 1217461                      КЕКВ 2240- вид. споживання</t>
  </si>
  <si>
    <t>Лист  КНП ЦМЛ  ім. М. Галицького від 13.01.2025 № 01-11/115</t>
  </si>
  <si>
    <t>КПКВ   0212010                                 КЕКВ  3210</t>
  </si>
  <si>
    <t>Всього трансфертів</t>
  </si>
  <si>
    <t>КПКВ 0611184                                              КЕКВ 3110</t>
  </si>
  <si>
    <t>( +-) 250 000</t>
  </si>
  <si>
    <t>Лист  управління культури від 21.01.2025                          № 01-16/29</t>
  </si>
  <si>
    <t>( +-) 45 000</t>
  </si>
  <si>
    <t>КПКВ 1014082                            КЕКВ 2210-15 000                       КЕКВ 2240-30 000                        КЕКВ 3110 + 45 000</t>
  </si>
  <si>
    <t>Лист  КНП "Стоматполіклініка"  від 22.01.2025 № 26</t>
  </si>
  <si>
    <t>Лист 4 ДПРЗ Головного управління ДСНС від 16.01.2025 № 70481-67/4048</t>
  </si>
  <si>
    <t>Додатково на  програму виплати стипендій  обдарованій молоді</t>
  </si>
  <si>
    <t>( +-) 1 500 000</t>
  </si>
  <si>
    <t>КПКВ 0216082                   КЕКВ 3121-1 500 000         КПКВ 0216086                           КЕКВ 3121+ 1 500 000</t>
  </si>
  <si>
    <t>Лист виконавчого комітету від 29.01.2025 № 16</t>
  </si>
  <si>
    <t>Перерозподіл в межах кошторисних призначень для  проведення заходів  з всеукраїнських змагань "Пліч - о -пліч Всеукраїнські  шкільні ліги"</t>
  </si>
  <si>
    <t>Перерозподіл в межах кошторисних призначень для придбання костюмів вихованцям ансамблю бального танцю "Шанс"+15000 та презентаційних  українських костюмів для прийому  делегацій та проведення урочистостей +30 000</t>
  </si>
  <si>
    <t>КПКВ 0210180                       КЕКВ 2610 -250 000                  КПКВ 0213194                           КЕКВ 2610 +250 000</t>
  </si>
  <si>
    <t>Листи  відділу у справах сім’ї та молоді від 24.01.2025 та від 31.01.2025</t>
  </si>
  <si>
    <t>КПКВ 3719800                        КЕКВ 2620</t>
  </si>
  <si>
    <t xml:space="preserve">заробітна плата з нарахуваннями </t>
  </si>
  <si>
    <t xml:space="preserve">КПКВ 0611021                         КЕКВ 2111 + 6 500 000                   КЕКВ 2120 +1 500 000         </t>
  </si>
  <si>
    <t>Територіальний центр</t>
  </si>
  <si>
    <t>КПКВ 0813104                   КЕКВ 2111 + 3 200 000     КЕКВ 2120 + 700 000</t>
  </si>
  <si>
    <t>КПКВ 0813121                      КЕКВ 2111 +570 000                КЕКВ 2120 + 130 000</t>
  </si>
  <si>
    <t>Молодіжний центр</t>
  </si>
  <si>
    <t>КПКВ 0213133                            КЕКВ 2610</t>
  </si>
  <si>
    <t>Культура, мистецькі школи</t>
  </si>
  <si>
    <t>Культура, ЦБС</t>
  </si>
  <si>
    <t>Культура, музеї</t>
  </si>
  <si>
    <t xml:space="preserve">КПКВ 1014040                   КЕКВ 2111+1 050 000    КЕКВ 2120 + 220 000            </t>
  </si>
  <si>
    <t>Культура, будин.культури</t>
  </si>
  <si>
    <t>КПКВ 1014060                    КЕКВ 2111+700 000                      КЕКВ 2120+150 000</t>
  </si>
  <si>
    <t>Культура, ЦБ</t>
  </si>
  <si>
    <t>КПКВ 1014081                         КЕКВ 2111+ 340 000       КЕКВ 2120+ 70 000</t>
  </si>
  <si>
    <t>Відділ спорту, ДЮСШ</t>
  </si>
  <si>
    <t>КПКВ 1115031                      КЕКВ 2111+1 000 000               КЕКВ 2120+200 000</t>
  </si>
  <si>
    <t xml:space="preserve">Відділ спорту </t>
  </si>
  <si>
    <t xml:space="preserve">Відділ спорту, "Спорт для всіх" </t>
  </si>
  <si>
    <t>КПКВ 1115061                     КЕКВ 2111+ 255 000                 КЕКВ 2120+45 000</t>
  </si>
  <si>
    <t>Відділ спорту, "Спарак"</t>
  </si>
  <si>
    <t>КПКВ 1115032                    КЕКВ 2610</t>
  </si>
  <si>
    <t>Виконком</t>
  </si>
  <si>
    <t>Фінансове управління</t>
  </si>
  <si>
    <t>КПКВ 0210160                      КЕКВ 2111+9 500 000      КЕКВ 2120+ 2 050 000</t>
  </si>
  <si>
    <t xml:space="preserve">УСЗН </t>
  </si>
  <si>
    <t>КПКВ 0810160                 КЕКВ 2111 +5 500 000    КЕКВ 2120+ 1 200 000</t>
  </si>
  <si>
    <t>КПКВ 1110160                   КЕКВ 2111 + 410 000                   КЕКВ 2120+ 90 000</t>
  </si>
  <si>
    <t>Управління освіти</t>
  </si>
  <si>
    <t>КПКВ 0610160                      КЕКВ 2111+ 380 000     КЕКВ 2120+ 80 000</t>
  </si>
  <si>
    <t>Управління культури</t>
  </si>
  <si>
    <t>КПКВ 1010160                   КЕКВ 2111+ 800 000     КЕКВ 2120+ 170 000</t>
  </si>
  <si>
    <t>КПКВ 3110160                  КЕКВ 2111+ 1 000 000               КЕКВ 2120+ 220 000</t>
  </si>
  <si>
    <t>Муніципальна варта</t>
  </si>
  <si>
    <t>КПКВ 0218210                  КЕКВ 2610</t>
  </si>
  <si>
    <t xml:space="preserve">Зміни за рахунок  вільних залишків коштів  субвенції з державного бюджету місцевим бюджетам на  покращення якості гарячого харчування учнів початкових  класів закладів загальної середньої освітиС.Ф. </t>
  </si>
  <si>
    <t>Лист КНП ЦМЛ ім. М. Галицького від 30.01.2025 № 01-16/288</t>
  </si>
  <si>
    <t xml:space="preserve">( +-) 10 000 000 </t>
  </si>
  <si>
    <t xml:space="preserve">КПКВ 0212010                    КЕКВ 3210 -10 000 000    КЕКВ 2610+ 10 000 000 </t>
  </si>
  <si>
    <t>Лист В/ч А4007 від 02.02.2025 № 662</t>
  </si>
  <si>
    <t>КПКВ 3719800                   КЕКВ 2620</t>
  </si>
  <si>
    <t>Лист  управління освіти від 31.01.2025 № 01-08/160</t>
  </si>
  <si>
    <t>Засоби навчання та обладнання, компютерного та мультимедійного обладнання для навчальних кабінетів закладів загальної освіти комунальної форми власності, які здійснюють освітній процес відповідно до Державного стандарту базової середньої освіти в другому циклі середньої освіти (базове предметне навчання) за очною формою, з поєднанням очної та дистанційної форми здобуття освіти</t>
  </si>
  <si>
    <t>( +-) 673 264</t>
  </si>
  <si>
    <t>( +-) 283 553,60</t>
  </si>
  <si>
    <t>КПКВ 0611184                                              КЕКВ 3110- 673 264       КЕКВ 2210+ 673 264</t>
  </si>
  <si>
    <t xml:space="preserve">КПКВ 0611184                   КЕКВ 3110 - 283 553,60      КЕКВ 2210+283 553,60          </t>
  </si>
  <si>
    <t>КПКВ 3710160               КЕКВ 2111+ 2 730 000           КЕКВ 2120+ 590 000</t>
  </si>
  <si>
    <t>КПКВ 1011080              КЕКВ 2111 + 4 800 000          КЕКВ 2120+ 1 050 000</t>
  </si>
  <si>
    <t>Лист управління освіти від 13.01.2025 № 01-08/160</t>
  </si>
  <si>
    <t xml:space="preserve">КПКВ 0611183                    КЕКВ 2210 + 239 204,40                                                 КЕКВ 3110 + 561 320,60 </t>
  </si>
  <si>
    <t>Разом за рахунок вільних залишків загального фонду</t>
  </si>
  <si>
    <t>Додаткові кошти: на оплату пільгової пенсії+35 000; відшкодування  послуг з безоплатного лікування  дитячого населення (пільгові категорії)                    + 120 000 та на зубопротезування  пільгових категорій населення                   +80 000</t>
  </si>
  <si>
    <t>КПКВ 0213242                       КЕКВ 2730</t>
  </si>
  <si>
    <t>Лист відділу з питань фізичної культури та спорту від 17.01.2025                № 02-25/7</t>
  </si>
  <si>
    <r>
      <t xml:space="preserve">Перерозподіл  в межах кошторисних призначень  </t>
    </r>
    <r>
      <rPr>
        <i/>
        <sz val="14"/>
        <color theme="1"/>
        <rFont val="Times New Roman"/>
        <family val="1"/>
        <charset val="204"/>
      </rPr>
      <t xml:space="preserve">(зміна КПКВ) благодійна організація  "Благодійний фонд "Українська незламна душа" </t>
    </r>
  </si>
  <si>
    <r>
      <t xml:space="preserve">Перерозподіл  в межах кошторисних призначень  </t>
    </r>
    <r>
      <rPr>
        <i/>
        <sz val="14"/>
        <color theme="1"/>
        <rFont val="Times New Roman"/>
        <family val="1"/>
        <charset val="204"/>
      </rPr>
      <t>(зміна КПКВ) інша діяльність щодо забезпечення  житлом громадян</t>
    </r>
  </si>
  <si>
    <t>Лист  управління культури від 03.02.2025                          № 01-16/54</t>
  </si>
  <si>
    <t>( +-) 34 000</t>
  </si>
  <si>
    <t>КПКВ 1014082                            КЕКВ 2210 - 34 000                                          КЕКВ 3110 + 34 000</t>
  </si>
  <si>
    <t xml:space="preserve">Бюджетні установи  та комунальні заклади  </t>
  </si>
  <si>
    <t>Освітня субвенція                               (січень - серпень)</t>
  </si>
  <si>
    <t>Субвенція з державного бюджету місцевим бюджетам на здійснення доплат педагогічним працівникам закладів  загальної середньої  освіти (січень - червень)</t>
  </si>
  <si>
    <t xml:space="preserve">151 448 980, в тому числі </t>
  </si>
  <si>
    <t>КПКВ 0813193                    КЕКВ 2111 - 201408                  КЕКВ 2120 - 44 312</t>
  </si>
  <si>
    <t>Клопотання УЖКГ та Б від 05.02.2025 №01-14/74</t>
  </si>
  <si>
    <t>( +-) 900 100</t>
  </si>
  <si>
    <t>Перерозподіл: з МЦП «Розвиток комунального підприємства «Ніжинське управління водопровідно-каналізаційного господарства»на 2025 рік» на МЦП «Розвиток та фінансової підтримки комунальних підприємства Ніжинської міської територіальної громади на 2025 рік» на Реконструкію центральної КНС по вул. Синяківська в м. Ніжині, Чернігівської обл.</t>
  </si>
  <si>
    <t>Перерозподіл: з монтування ліній вуличного освітлення  на  обслуговування електроустаткування мереж вуличного освітлення</t>
  </si>
  <si>
    <t>КПКВ 1216030                                КЕКВ 2240- 900 100            КПКВ 1216030                        КЕКВ 2240 + 900 100</t>
  </si>
  <si>
    <t>( +-) 300 000</t>
  </si>
  <si>
    <t>Клопотання                  УЖКГ та Б від 05.02.2025                        № 01-14/74</t>
  </si>
  <si>
    <t>Лист управління освіти                                від 06.02.2025                  № 01-08/207</t>
  </si>
  <si>
    <t>КПКВ 0611070                              КЕКВ 2273</t>
  </si>
  <si>
    <t>Лист управління освіти                              від 06.02.2025                    № 01-08/209</t>
  </si>
  <si>
    <t>Лист виконавчого комітету від 05.02.2025 № 2025 №28</t>
  </si>
  <si>
    <t>( +-) 95 000</t>
  </si>
  <si>
    <t>Лист управління освіти від 13.01.2025 № 01-08/49</t>
  </si>
  <si>
    <t>КПКВ 1213250                           КЕКВ 3142</t>
  </si>
  <si>
    <t>КПКВ 0210180                  КЕКВ 2730</t>
  </si>
  <si>
    <t>Лист  виконкому  від 06.02.2025                     № 35</t>
  </si>
  <si>
    <t xml:space="preserve">Зміни за рахунок вільних залишків коштів спеціального фонду бюджету станом на 01.01.2025р. - Субвенція на забезпечення харчуванням учнів початкових класів закладів загальної середньої освіти  </t>
  </si>
  <si>
    <r>
      <rPr>
        <b/>
        <sz val="14"/>
        <rFont val="Times New Roman"/>
        <family val="1"/>
        <charset val="204"/>
      </rPr>
      <t>Співфінансування</t>
    </r>
    <r>
      <rPr>
        <sz val="14"/>
        <rFont val="Times New Roman"/>
        <family val="1"/>
        <charset val="204"/>
      </rPr>
      <t xml:space="preserve">  субвенції  з державного  бюджету  місцевим бюджетам на забезпечення  харчуванням  учнів початкових класів закладів загальної  середньої освіти у 2025 році за рахунок  коштів бюджету Ніжинської міської територіальної громади </t>
    </r>
    <r>
      <rPr>
        <b/>
        <sz val="14"/>
        <rFont val="Times New Roman"/>
        <family val="1"/>
        <charset val="204"/>
      </rPr>
      <t xml:space="preserve">(30% вартості послуги) </t>
    </r>
  </si>
  <si>
    <t>КПКВ 0611292                       КЕКВ 3110- 25 599,01        КЕКВ 2210- 4 195,11</t>
  </si>
  <si>
    <t>Зміни в межах  кошторисних призначень:  із співфінансування  проекту "Безпечна громада на 2023-2027"  (будівництво  мережі відеоспостереження в громадських містах ) на  встановлення / підключення  відеокамер по місту згідно проекту "Безпечна громада на 2023-2027"</t>
  </si>
  <si>
    <t>( +-) 98 000</t>
  </si>
  <si>
    <t>КПКВ 1216013                         КЕКВ 2610- 300 000       КПКВ 1217670                           КЕКВ 3210+300 000</t>
  </si>
  <si>
    <t xml:space="preserve">КПКВ 0212100                       КЕКВ 2610 + 35 000       КПКВ 0212152                    КЕКВ 2730+200 000                          </t>
  </si>
  <si>
    <t>КПКВ 0813033                     КЕКВ 2730</t>
  </si>
  <si>
    <t>КПКВ 0813035                         КЕКВ 2730</t>
  </si>
  <si>
    <r>
      <t xml:space="preserve"> На капремонт  частини будівлі головного корпусу №1 та №2 КНП ЦМЛ </t>
    </r>
    <r>
      <rPr>
        <b/>
        <sz val="14"/>
        <rFont val="Times New Roman"/>
        <family val="1"/>
        <charset val="204"/>
      </rPr>
      <t>під відділення реабілітації</t>
    </r>
  </si>
  <si>
    <t>Повідомлення Ніжинського УДКСУ від 24.12.2024                         № 03-37-08/2018,           Рішення виконкому №1 від 09.01.25</t>
  </si>
  <si>
    <t>Постанова КМУ від 10.01.2025 №13;            Висновок  фінансового управління  про обсяг залишку коштів,                              Рішення виконкому №1 від 09.01.25</t>
  </si>
  <si>
    <t xml:space="preserve">Реалізація програм допомоги і грантів Європейського Союзу, урядів іноземних держав, міжнародних організацій, донорських установ (будівництво  мережевої сонячної електростанції для власного споживання електричної енергії КП "НУВКГ" </t>
  </si>
  <si>
    <t>Освіта, заклади загальної середньої освіти</t>
  </si>
  <si>
    <t>Центр соціальних служб</t>
  </si>
  <si>
    <t>Управління КМ та ЗВ</t>
  </si>
  <si>
    <r>
      <t xml:space="preserve">На виконання  постанови КМУ від 27.12.2024 № 1515 - додаткові кошти з місцевого бюджету </t>
    </r>
    <r>
      <rPr>
        <b/>
        <sz val="14"/>
        <rFont val="Times New Roman"/>
        <family val="1"/>
        <charset val="204"/>
      </rPr>
      <t>на доплату педпрацівникам ЗЗСО (1300 грн) з урахуванням педагогічного навантаження (на 6 міс.)</t>
    </r>
  </si>
  <si>
    <r>
      <rPr>
        <b/>
        <sz val="14"/>
        <rFont val="Times New Roman"/>
        <family val="1"/>
        <charset val="204"/>
      </rPr>
      <t>Співфінансування</t>
    </r>
    <r>
      <rPr>
        <sz val="14"/>
        <rFont val="Times New Roman"/>
        <family val="1"/>
        <charset val="204"/>
      </rPr>
      <t xml:space="preserve"> субвенції  з державного бюджету місцевим бюджетам на реалізацію публічного інвестиційного проекту на забезпечення  якісної, сучасної та доступної загальної середньої освіти “Нова українська школа” у 2025 році </t>
    </r>
    <r>
      <rPr>
        <b/>
        <sz val="14"/>
        <rFont val="Times New Roman"/>
        <family val="1"/>
        <charset val="204"/>
      </rPr>
      <t>(в розмірі 20%)</t>
    </r>
  </si>
  <si>
    <t>Додаткові кошти на електричну енергію у зв’язку із  збільшенням планового використання по закладах позашкільної освіти та збільшенням вартості послуги</t>
  </si>
  <si>
    <t xml:space="preserve">Фінансова підтримка: заробітна плата з нарахуваннями - 1 800 000,  пільгові пенсії - 300 000   </t>
  </si>
  <si>
    <t xml:space="preserve">На  "Програму з відзначення  державних та професійних свят, ювілейних та святкових  дат, відзначення осіб, які зробили вагомий внесок у розвиток Ніжин. МТГ, здійснення  представницьких видатків та інших заходів на 2025 рік"  </t>
  </si>
  <si>
    <t>На компенсаційні виплати за пільговий проїзд автомобільним  транспортом окремих категорій громадян</t>
  </si>
  <si>
    <t>На компенсаційні виплати за пільговий проїзд окремих категорій громадян залізничним транспортом</t>
  </si>
  <si>
    <t>Покращення якості гарячого харчування учнів початкових  класів ЗЗСО (гімназії № 5,6,10,15,16)</t>
  </si>
  <si>
    <t>Зміни  в межах субвенції з державного бюджету місцевим бюджетам на реалізацію публічного інвестиційного проекту на забезпечення  якісної, сучасної та доступної загальної середньої освіти “Нова українська школа” у 2025 році»</t>
  </si>
  <si>
    <r>
      <t xml:space="preserve">Засоби навчання та обладнання, мультимедійного та комп’ютерного обладнання, меблів для навчальних кабінетів </t>
    </r>
    <r>
      <rPr>
        <b/>
        <sz val="14"/>
        <rFont val="Times New Roman"/>
        <family val="1"/>
        <charset val="204"/>
      </rPr>
      <t xml:space="preserve">пілотних закладів базової освіти </t>
    </r>
    <r>
      <rPr>
        <sz val="14"/>
        <rFont val="Times New Roman"/>
        <family val="1"/>
        <charset val="204"/>
      </rPr>
      <t>(ЗЗСО №10)</t>
    </r>
  </si>
  <si>
    <t>Перерозподіл в межах кошторисних призначень з поточних видатків на капітальні  для придбання подарунку (телевізор) до 45- річчя від дня заснування зразкового  аматорського ансамблю "РИТМ"</t>
  </si>
  <si>
    <t>Зміни в межах  кошторисних призначень програми  фінансової підтримки:  із спец. фонду на загальний фонд для  виплати заробітної плати</t>
  </si>
  <si>
    <t xml:space="preserve">За рахунок зменшення Резервного фонду бюджету на  оплату послуг зв’язку та бактеріологічного дослідження              </t>
  </si>
  <si>
    <t>Зміни за рахунок  вільного  залишку коштів бюджету розвитку (С.Ф.) - 2 315 598,10 грн.</t>
  </si>
  <si>
    <t>Всього</t>
  </si>
  <si>
    <t>Лист  КНП ЦМЛ  ім. М. Галицького від 04.02.2025 № 01-/386</t>
  </si>
  <si>
    <t>Програми і централізовані заходи з імунопрофілактики, придбання вакцини проти сказу</t>
  </si>
  <si>
    <t>КПКВ 0212141 КЕКВ 2610 (2220)</t>
  </si>
  <si>
    <t>Лист КНП "Стоматполіклініка" від 22.01.2025 № 26</t>
  </si>
  <si>
    <t>Лист відділу з питань фізичної культури та спорту від 11.02.2025                № 02-25/17</t>
  </si>
  <si>
    <t>(+,-) 55 000</t>
  </si>
  <si>
    <t>(+,-) 116 000</t>
  </si>
  <si>
    <t xml:space="preserve">Фінансування участі спортсменів з боротьби самбо у чемпіонаті Європи, м. Лімасол, квітень, за рахунок зменшення Резервного фонду бюджету </t>
  </si>
  <si>
    <r>
      <t xml:space="preserve">Виготовлення ПКД по об’єкту "Реконструкція нежитлової будівлі (дитячий садок) </t>
    </r>
    <r>
      <rPr>
        <b/>
        <sz val="14"/>
        <rFont val="Times New Roman"/>
        <family val="1"/>
        <charset val="204"/>
      </rPr>
      <t xml:space="preserve">під соціальний гуртожиток за адресою вул. Овдіївська, 198 е, </t>
    </r>
    <r>
      <rPr>
        <sz val="14"/>
        <rFont val="Times New Roman"/>
        <family val="1"/>
        <charset val="204"/>
      </rPr>
      <t>м. Ніжин, Чернігівська обл."</t>
    </r>
  </si>
  <si>
    <t>Лист регіонального сервісного центру ГСЦ МВС в Київській та Чернігівській областях від 11.02.25 № 31/33/09-1349-2025</t>
  </si>
  <si>
    <t xml:space="preserve">Проведення капітального ремонту приміщення та відновлення повноцінного функціонування сервісного центру, за рахунок зменшення Резервного фонду бюджету </t>
  </si>
  <si>
    <t>(+,-) 500 000</t>
  </si>
  <si>
    <t>Поповнення Резервного фонду бюджету</t>
  </si>
  <si>
    <t xml:space="preserve">КПКВ 3718710   КЕКВ 9000 </t>
  </si>
  <si>
    <t>КПКВ 1115012                                 КЕКВ 2240 + 55000,                  КПКВ 3718710                  КЕКВ 9000 - 55000</t>
  </si>
  <si>
    <t>Листи Департаменту фінансів ОДА                                 від 11.12.2024                      № 07-20/134;                            від 09.01.2025                      № 02-20/6,                    Рішення виконкому №1 від 09.01.25</t>
  </si>
  <si>
    <t>Лист Департаменту фінансів ОДА від 07.01.2024 № 07-20/4,                               Рішення виконкому №1 від 09.01.25</t>
  </si>
  <si>
    <t>Лист  Департаменту фінансів ОДА від 132.01.2025 № 07-20/8;                      Повідомлення ДКСУ від 10.01.2025                               №2 та №3,               Рішення виконкому  №9 від 16.01.25</t>
  </si>
  <si>
    <t>Розпорядження  обл.військової адміністрації від 05.02.2025 №158;   Лист Департамента фінансів ОДА від 06.02.2025                    № 06-15/22</t>
  </si>
  <si>
    <t>Інша субвенція з місцевого бюджету (на виконання доручень виборців депутатами обласної ради)</t>
  </si>
  <si>
    <r>
      <rPr>
        <b/>
        <sz val="14"/>
        <color theme="1"/>
        <rFont val="Times New Roman"/>
        <family val="1"/>
        <charset val="204"/>
      </rPr>
      <t xml:space="preserve">Залишок коштів спеціального фонду </t>
    </r>
    <r>
      <rPr>
        <sz val="14"/>
        <color theme="1"/>
        <rFont val="Times New Roman"/>
        <family val="1"/>
        <charset val="204"/>
      </rPr>
      <t xml:space="preserve">бюджету Ніжинської міської територіальної громади станом </t>
    </r>
    <r>
      <rPr>
        <b/>
        <sz val="14"/>
        <color theme="1"/>
        <rFont val="Times New Roman"/>
        <family val="1"/>
        <charset val="204"/>
      </rPr>
      <t>на 01.01.2025р.</t>
    </r>
    <r>
      <rPr>
        <sz val="14"/>
        <color theme="1"/>
        <rFont val="Times New Roman"/>
        <family val="1"/>
        <charset val="204"/>
      </rPr>
      <t xml:space="preserve"> за субвенцією з державного  бюджету місцевим бюджетам на забезпечення             харчуванням учнів початкових класів закладів загальної середньої освіти (+30% співфінансування                                                                             2 564 443грн)</t>
    </r>
  </si>
  <si>
    <t>Лист УСЗН від 06.02.2025                     №01-14/05/584</t>
  </si>
  <si>
    <t xml:space="preserve">Міська цільова програма "Турбота": одноразова матеріальна допомога громадянам - 350000, допомога на поховання незастрахованих осіб - 50000, одноразова грошова допомога громадянам, яким виповнилось 65 і більше років - 800000, щомісячна грошова допомога на проживання особам, житло яких зруйноване внаслідок бойових дій - 10000, компенсація вартості соціальної послуги  "транспортні послуги" - 385000 </t>
  </si>
  <si>
    <t>КПКВ 0813242 КЕКВ 2730</t>
  </si>
  <si>
    <t>Придбання систем контролю персоналу (відеокамери, металодетектори) - 50000 та їх встановлення - 50000</t>
  </si>
  <si>
    <t>КПКВ 0218110 КЕКВ 3110+50000, КЕКВ 2240+50000</t>
  </si>
  <si>
    <t>Зміна головного розпорядника коштів в межах Комплексної програми заходів та робіт з територіальної оборони</t>
  </si>
  <si>
    <t xml:space="preserve">КПКВ 0212010  КЕКВ 3210+50000, КПКВ 0813104 КЕКВ 3110+50000, КПКВ 0813192 КЕКВ 2610+5000,  КПКВ 0813242 КЕКВ 2730+6000 </t>
  </si>
  <si>
    <t>Субвенція з місцевого бюджету державному бюджету на виконання програм соціально-економічного розвитку з метою зміцнення матеріально-технічної бази 105 прикордонного загону імені князя Володимира Великого та вжиття додаткових заходів щодо укріплення державного кордону</t>
  </si>
  <si>
    <t>Розпорядження  обл.військової адміністрації від 11.02.2025 №206; лист ДФ ОДА від 13.02.25 № 08-20/25, рішення виконкому від 20.02.25 № 72</t>
  </si>
  <si>
    <t>Субвенція  з місцевого бюджету  місцевим бюджетам за рахунок залишку освітньої субвенції, що утворився на початок бюджетного періоду (Захист України- 25 599,01 грн; мультимедійне обладнання- 4 195,11  грн.)</t>
  </si>
  <si>
    <t xml:space="preserve">Службова записка  відділу НС, ЦЗН, ОМР від 17.02.2025 № 08-7 </t>
  </si>
  <si>
    <t xml:space="preserve">Службова записка  відділу НС, ЦЗН, ОМР від 20.02.2025  </t>
  </si>
  <si>
    <t xml:space="preserve">Службові записки  відділу НС, ЦЗН, ОМР від 06.02.2025, від 20.02.25 </t>
  </si>
  <si>
    <r>
      <rPr>
        <b/>
        <sz val="14"/>
        <rFont val="Times New Roman"/>
        <family val="1"/>
        <charset val="204"/>
      </rPr>
      <t xml:space="preserve">Співфінансування </t>
    </r>
    <r>
      <rPr>
        <sz val="14"/>
        <rFont val="Times New Roman"/>
        <family val="1"/>
        <charset val="204"/>
      </rPr>
      <t xml:space="preserve">субвенції  з місцевого бюджету  місцевим бюджетам за рахунок залишку освітньої субвенції, що утворився на початок бюджетного періоду (Захист України- 25 599,01 грн; мультимедійне обладнання - 4 195,11 грн.) - в розмірі 30% </t>
    </r>
  </si>
  <si>
    <t>Зміни за рахунок вільних залишків коштів  загального фонду бюджету станом на  01.01.2025 року - 132 431 913,09  грн.</t>
  </si>
  <si>
    <t>КПКВ 0611021                       КЕКВ 2111 + 480 000         КЕКВ 2120 + 104 600</t>
  </si>
  <si>
    <t>КПКВ 0611291                        КЕКВ 2210 + 1 798           КЕКВ 3110  + 10 971</t>
  </si>
  <si>
    <t>Комплексна програма заходів та робіт з територіальної оборони Ніжинської МТГ на 2025 рік. Матеріально-технічне забезпечення потреб підрозділів ЗСУ, НГУ, Сил територіальної оборони та руху національного спротиву на території НМТГ</t>
  </si>
  <si>
    <t>КПКВ 0218240 КЕКВ 3110</t>
  </si>
  <si>
    <t>Лист УСЗН від 17.02.2025                     №01-14/05/683</t>
  </si>
  <si>
    <t>Лист В/ч А3160 від 20.02.2025 № 1507</t>
  </si>
  <si>
    <t>Лист УКМ та ЗВ від 19.02.2025 № 185</t>
  </si>
  <si>
    <t xml:space="preserve">КПКВ 3719800 КЕКВ 2620 </t>
  </si>
  <si>
    <t>КПКВ 3718710                            КЕКВ 9000 - 500000                  КПКВ  3719800                                       КЕКВ 3220 + 500000</t>
  </si>
  <si>
    <t>Виготовлення технічної документації, проведення незалежних оцінок укриттів цивільного захисту населення</t>
  </si>
  <si>
    <t xml:space="preserve">Субвенція з місцевого бюджету державному бюджету на виконання програм соціально-економічного розвитку на матеріально- технічне забезпечення: поточні видатки  на закупівлю безпілотних літальних апаратів </t>
  </si>
  <si>
    <t xml:space="preserve">Субвенція з місцевого бюджету державному бюджету на виконання програм соціально-економічного розвитку на матеріально-технічне забезпечення:  закупівля  будівельних матеріалів </t>
  </si>
  <si>
    <t xml:space="preserve">КПКВ 0218240                   КЕКВ 2240 - 95000, КПКВ 0818240 КЕКВ 2240+95000                    </t>
  </si>
  <si>
    <t xml:space="preserve">Програма профілактики правопорушень "Правопорядок". Придбання службового автомобіля для поліцейського офіцера громади - 1050000 та ПММ - 100000; службового автомобіля для управління - 1050000 та ПММ - 600000 </t>
  </si>
  <si>
    <t>Лист Ніжинського районного управління поліції ГУНП в Чернігівській обл. від 17.02.25 р. №4177/124/45-2025</t>
  </si>
  <si>
    <t>Лист в/ч А7047 від 11.02.25 № 1510/11/1115</t>
  </si>
  <si>
    <t xml:space="preserve">Субвенція з місцевого бюджету державному бюджету на виконання програм соціально-економічного розвитку на матеріально-технічне забезпечення військової частини (засоби РЕБ, наземні роботизовані комплекси, мобільні майстерні) </t>
  </si>
  <si>
    <t xml:space="preserve">Субвенція з місцевого бюджету державному бюджету на виконання програм соціально-економічного розвитку на матеріально-технічне забезпечення військової частини (РЕБ, РЕР, засоби розвідкикомплекси стеження) </t>
  </si>
  <si>
    <t xml:space="preserve">Створення місцевого матеріального резерву для виконання заходів по запобіганню, ліквідації НС-1000000; проведення поточних ремонтів та тех.обсл.захисних споруд ЦЗ- 345400; створення запасів індивід.захисту, респіраторів, захисного спецодягу, приладів радіаційної та хімічної розвідки - 600000; ремонтні роботи з відновлення системи оповіщення ЦЗ - 100000;  будівництво, придбання та встановлення захисних споруд цивільного захисту - 59760509,50 </t>
  </si>
  <si>
    <t>КПКВ 1218110                           КЕКВ 2210 +1 000 000       КЕКВ 2240 +345 400       КПКВ 0218110                     КЕКВ 2210 + 600 000       КЕКВ 2240 + 100 000   КПКВ 1218110              КЕКВ 3122+41 900 000</t>
  </si>
  <si>
    <t>(+,- 661 000)</t>
  </si>
  <si>
    <t>Лист УЖКГ та Б від 24.02.25 № 01-14/156, лист КП ВУКГ від 26.02.25 № 1-3/276</t>
  </si>
  <si>
    <t xml:space="preserve"> Лист КП ВУКГ від 24.02.25 № 270/03-03</t>
  </si>
  <si>
    <t>(+,-) 562 000</t>
  </si>
  <si>
    <t xml:space="preserve">Закупівля 14 шт. контейнерів для збору тпв -98000, розсади однорічних квітів - 302000, декоративних, мульчуючих матеріалів - 64000, засобів захисту рослин та добрив - 50000, саджанців багаторічних рослин - 147000 за рахунок зменшення Резервного фонду бюджету </t>
  </si>
  <si>
    <t xml:space="preserve">Фінансова підтримка для сплати податку з доходів фізичних осіб за рахунок зменшення Резервного фонду бюджету </t>
  </si>
  <si>
    <t>Лист КНП ЦМЛ ім. М. Галицького від 25.02.2025 № 01-11/657</t>
  </si>
  <si>
    <t>(+,-) 311 635</t>
  </si>
  <si>
    <t>Лист КПК СЄЗ від 28.02.25 № 224</t>
  </si>
  <si>
    <t>(+,-) 400 000</t>
  </si>
  <si>
    <t xml:space="preserve">Фінансова підтримка на сплату земельного податку за 2025 рік  за рахунок зменшення Резервного фонду бюджету </t>
  </si>
  <si>
    <t xml:space="preserve">Фінансова допомога на погашення заборгованості за використану електроенергію в житлових будинках у місцях загального користування  за рахунок зменшення Резервного фонду бюджету </t>
  </si>
  <si>
    <t>КПКВ 1216030 КЕКВ 2210+514000, КЕКВ 3110+147000;                                       КПКВ 3718710                  КЕКВ 9000 - 661000</t>
  </si>
  <si>
    <t>КПКВ 1216020 КЕКВ 2610+ 562000;                            КПКВ 3718710                  КЕКВ 9000 -562000</t>
  </si>
  <si>
    <t>Лист УЖКГ та Б від 28.02.25 № 01-14/165</t>
  </si>
  <si>
    <t>Виготовлення документації для вводу в експлуатацію об’єкту:
«Будівництво захисної споруди цивільного захисту на території Ніжинської
гімназії № 9 Ніжинської міської ради Чернігівської області за адресою: м.
Ніжин,вул. Шевченка,103 (Коригування)» (Орієнтовні суми : Енергетичний
сертифікат - 27 000,000грн; Технічна інвентаризація 10 000,00грн; Сертифікат
про прийняття в експлуатацію закінченого будівництвом об’єкта 28 000,00 грн.;
Контрольне топографо-геодезичне знімання 33 000,00 грн.)</t>
  </si>
  <si>
    <t>КПКВ 1218110 КЕКВ 2240</t>
  </si>
  <si>
    <t>КПКВ 1216020 КЕКВ 2610 + 400000;                            КПКВ 3718710                  КЕКВ 9000 - 400000</t>
  </si>
  <si>
    <t>КПКВ 0212010 КЕКВ 2610 (2800) + 311635;                     КПКВ 3718710                               КЕКВ 9000 -311635</t>
  </si>
  <si>
    <t>КПКВ 1217330                            КЕКВ 2240 - 98000                             КПКВ 1217461                           КЕКВ 2240 +98000</t>
  </si>
  <si>
    <t>Зміни  в межах субвенції з державного бюджету місцевим бюджетам на здійснення доплат педагогічним працівникам закладів загальної середньої освіти</t>
  </si>
  <si>
    <t>Зміна помісячного розподілу субвенції в межах затвердженого кошторису</t>
  </si>
  <si>
    <t>(+,-) 142 000</t>
  </si>
  <si>
    <t xml:space="preserve">КПКВ 0611600                  КЕКВ 2111 (+,-) 116500                 КЕКВ 2120 (+,-) 25500     </t>
  </si>
  <si>
    <t>Повідомлення Ніжинського УДКСУ від 27.02.2025                         № 10, лист ДФ ОДА від 03.03.25 № 07-20/31</t>
  </si>
  <si>
    <t>Лист КНП "Ніжинська міська стомат.поліклініка" від 20.11.25 № 50</t>
  </si>
  <si>
    <t xml:space="preserve">Придбання стерилізаторів парових (2 шт) за рахунок зменшення Резервного фонду бюджету </t>
  </si>
  <si>
    <t>Лист УСЗН від 03.03.2025 № 01-14/05/846</t>
  </si>
  <si>
    <t xml:space="preserve">Сплата судового збору по трьох апеляційних скаргах за рахунок зменшення Резервного фонду бюджету </t>
  </si>
  <si>
    <t>(+,-) 13 626</t>
  </si>
  <si>
    <t>КПКВ 0810180 КЕКВ 2800 + 13626, КПКВ 3718710                                            КЕКВ 9000 - 13626</t>
  </si>
  <si>
    <t xml:space="preserve">Лист виконкому від 04.03.25 </t>
  </si>
  <si>
    <t xml:space="preserve">Здійснення представницьких та інших заходів у зв’язку з відзначенням 400-річчя надання м. Ніжину Магдебургського права за рахунок зменшення Резервного фонду бюджету </t>
  </si>
  <si>
    <t>(+,-) 250 000</t>
  </si>
  <si>
    <t>КПКВ 0210180 КЕКВ 2240 + 250000,  КПКВ 3718710                                            КЕКВ 9000 - 250000</t>
  </si>
  <si>
    <t xml:space="preserve">Субвенція з державного бюджету місцевим бюджетам на надання державної підтримки особам з особливими освітніми потребами   </t>
  </si>
  <si>
    <t xml:space="preserve">Субвенція з державного бюджету місцевим бюджетам на реалізацію публічного інвестиційного проекту на забезпечення  якісної, сучасної та доступної загальної середньої освіти “Нова українська школа”  (+20% співфінансування - 800525 грн)  </t>
  </si>
  <si>
    <t xml:space="preserve">Субвенції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 за рахунок відповідної субвенції з державного бюджету </t>
  </si>
  <si>
    <t>Зміни за рахунок  вільного залишку субвенції  з місцевого  бюджету місцевим бюджетам  за рахунок залишку освітньої субвенції, що утворився  на початок бюджетного періоду С.Ф., в тому числі бюджет розвитку 25 599,01 грн.</t>
  </si>
  <si>
    <t>Лист УЖКГ та Б від 05.03.2025 № 01-14/</t>
  </si>
  <si>
    <t xml:space="preserve">Надання ритуальних послуг за рахунок зменшення Резервного фонду бюджету </t>
  </si>
  <si>
    <t>(+,-) 50 000</t>
  </si>
  <si>
    <t>КПКВ 1216030              КЕКВ 2240+50000,       КПКВ 3718710                                            КЕКВ 9000 - 50000</t>
  </si>
  <si>
    <t xml:space="preserve">Встановлення джерела безперебійного живлення для ЦНАП за рахунок зменшення Резервного фонду бюджету </t>
  </si>
  <si>
    <t xml:space="preserve">КПКВ 0210160               КЕКВ 2240+50000,               КПКВ 3718710                                            КЕКВ 9000 - 50000 </t>
  </si>
  <si>
    <t>Лист МЦ "Спорт для всіх" від 13.02.25 № 30</t>
  </si>
  <si>
    <t xml:space="preserve">Закупівля будівельних матеріалів для проведення ремонтних робіт спортивних споруд  господарським способом за рахунок зменшення Резервного фонду бюджету </t>
  </si>
  <si>
    <t>(+,-) 35 000</t>
  </si>
  <si>
    <t xml:space="preserve"> КПКВ 1115061              КЕКВ 2210+35000,               КПКВ 3718710                                            КЕКВ 9000 - 35000</t>
  </si>
  <si>
    <t>Лист МЦ "Спорт для всіх" від 13.02.25 № 29</t>
  </si>
  <si>
    <t xml:space="preserve">Заміна вікон у спортивній залі за адресою вул. Прилуцька, 156 (закупівля металопластикових вікон) за рахунок зменшення Резервного фонду бюджету </t>
  </si>
  <si>
    <t>(+,-) 81 000</t>
  </si>
  <si>
    <t xml:space="preserve"> КПКВ 1115061               КЕКВ 2210 + 81000,             КПКВ 3718710                                            КЕКВ 9000 - 81000 </t>
  </si>
  <si>
    <t>(+,-) 120 000</t>
  </si>
  <si>
    <t xml:space="preserve"> Лист управління культури і туризму від 04.03.25 № 01-16/114</t>
  </si>
  <si>
    <t>Перерозподіл коштів в межах Програми розвитку культури, мистецтва та охорони культурної спадщини на 2025 рік із загального фонду на спеціальний для реалізації заходів з нагоди 400-річчя надання м. Ніжину Магдбургського права</t>
  </si>
  <si>
    <t>(+,-) 41 000</t>
  </si>
  <si>
    <t>КПКВ 1014082 КЕКВ 2240-41000, КЕКВ 3110+41000</t>
  </si>
  <si>
    <t>Лист КП СЄЗ від 05.03.25 №  245</t>
  </si>
  <si>
    <t xml:space="preserve">Надання фінансової підтримки підприємству на оплату ПДФО за рахунок зменшення Резервного фонду бюджету </t>
  </si>
  <si>
    <t xml:space="preserve"> КПКВ 1216020                   КЕКВ 2610 + 120000;             КПКВ 3718710                                            КЕКВ 9000 - 120000</t>
  </si>
  <si>
    <t>Лист 105 прикордонного загону імені князя Володимира Великого від 13.02.25 р.                         № 09/2102-25                                         В/ч 2253</t>
  </si>
  <si>
    <t>КПКВ 3719800   КЕКВ 2620+250000 КЕКВ 3220+1050000</t>
  </si>
  <si>
    <t>КПКВ 3718710              КЕКВ 9000-116 000          КПКВ 0212100                          КЕКВ 2610 (2240) +116 000</t>
  </si>
  <si>
    <t>КПКВ 0212100 КЕКВ 3210 + 500000,  КПКВ 3718710                                            КЕКВ 9000 - 500000</t>
  </si>
  <si>
    <t>КПКВ 1014030                    КЕКВ 2111 + 1 150 000     КЕКВ 2120 + 250 000</t>
  </si>
  <si>
    <t>від 11 березня 2025 р.№ 12-45/2025</t>
  </si>
  <si>
    <t xml:space="preserve">КПКВ 3110180    КЕКВ 2240 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</si>
</sst>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135">
    <xf numFmtId="0" fontId="0" fillId="0" borderId="0" xfId="0"/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14" fontId="5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4" fontId="4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6" fillId="0" borderId="1" xfId="0" applyFont="1" applyBorder="1" applyAlignment="1">
      <alignment vertical="top" wrapText="1"/>
    </xf>
    <xf numFmtId="0" fontId="3" fillId="0" borderId="5" xfId="0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9" fontId="2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9" fontId="2" fillId="0" borderId="5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" fontId="4" fillId="2" borderId="6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9" fontId="2" fillId="2" borderId="6" xfId="0" applyNumberFormat="1" applyFont="1" applyFill="1" applyBorder="1" applyAlignment="1">
      <alignment horizontal="center" vertical="center" wrapText="1"/>
    </xf>
    <xf numFmtId="9" fontId="2" fillId="2" borderId="5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0" fillId="0" borderId="5" xfId="0" applyBorder="1"/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</cellXfs>
  <cellStyles count="2">
    <cellStyle name="Звичайни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6"/>
  <sheetViews>
    <sheetView tabSelected="1" view="pageBreakPreview" topLeftCell="A99" zoomScale="82" zoomScaleSheetLayoutView="82" zoomScalePageLayoutView="25" workbookViewId="0">
      <selection activeCell="H69" sqref="H69"/>
    </sheetView>
  </sheetViews>
  <sheetFormatPr defaultColWidth="8.85546875" defaultRowHeight="81" customHeight="1"/>
  <cols>
    <col min="1" max="1" width="4.85546875" style="2" customWidth="1"/>
    <col min="2" max="2" width="28" style="1" customWidth="1"/>
    <col min="3" max="3" width="45" style="1" customWidth="1"/>
    <col min="4" max="4" width="20.140625" style="10" customWidth="1"/>
    <col min="5" max="5" width="20" style="10" customWidth="1"/>
    <col min="6" max="6" width="22.42578125" style="10" hidden="1" customWidth="1"/>
    <col min="7" max="7" width="23.42578125" style="10" hidden="1" customWidth="1"/>
    <col min="8" max="8" width="26.42578125" style="41" customWidth="1"/>
    <col min="9" max="9" width="52.5703125" style="1" customWidth="1"/>
    <col min="10" max="10" width="8.85546875" style="1"/>
    <col min="11" max="11" width="59.42578125" style="1" customWidth="1"/>
    <col min="12" max="16384" width="8.85546875" style="1"/>
  </cols>
  <sheetData>
    <row r="1" spans="1:8" ht="20.25" customHeight="1">
      <c r="B1" s="4"/>
      <c r="C1" s="3"/>
      <c r="D1" s="3"/>
      <c r="E1" s="103" t="s">
        <v>8</v>
      </c>
      <c r="F1" s="103"/>
      <c r="G1" s="103"/>
      <c r="H1" s="103"/>
    </row>
    <row r="2" spans="1:8" ht="20.25" customHeight="1">
      <c r="A2" s="14"/>
      <c r="B2" s="4"/>
      <c r="C2" s="14"/>
      <c r="D2" s="3"/>
      <c r="E2" s="103" t="s">
        <v>12</v>
      </c>
      <c r="F2" s="103"/>
      <c r="G2" s="103"/>
      <c r="H2" s="103"/>
    </row>
    <row r="3" spans="1:8" ht="20.25" customHeight="1">
      <c r="A3" s="14"/>
      <c r="B3" s="4"/>
      <c r="C3" s="4"/>
      <c r="D3" s="3"/>
      <c r="E3" s="103" t="s">
        <v>300</v>
      </c>
      <c r="F3" s="103"/>
      <c r="G3" s="103"/>
      <c r="H3" s="103"/>
    </row>
    <row r="4" spans="1:8" ht="3.75" customHeight="1">
      <c r="A4" s="14"/>
      <c r="B4" s="4"/>
      <c r="C4" s="4"/>
      <c r="D4" s="3"/>
      <c r="E4" s="13"/>
      <c r="F4" s="13"/>
      <c r="G4" s="13"/>
      <c r="H4" s="33"/>
    </row>
    <row r="5" spans="1:8" ht="20.25" customHeight="1">
      <c r="A5" s="104" t="s">
        <v>15</v>
      </c>
      <c r="B5" s="104"/>
      <c r="C5" s="104"/>
      <c r="D5" s="104"/>
      <c r="E5" s="105"/>
      <c r="F5" s="105"/>
      <c r="G5" s="105"/>
      <c r="H5" s="105"/>
    </row>
    <row r="6" spans="1:8" ht="19.5" customHeight="1">
      <c r="A6" s="109" t="s">
        <v>16</v>
      </c>
      <c r="B6" s="109"/>
      <c r="C6" s="109"/>
      <c r="D6" s="109"/>
      <c r="E6" s="109"/>
      <c r="F6" s="109"/>
      <c r="G6" s="109"/>
      <c r="H6" s="109"/>
    </row>
    <row r="7" spans="1:8" ht="0.75" customHeight="1">
      <c r="A7" s="19"/>
      <c r="B7" s="20"/>
      <c r="C7" s="19"/>
      <c r="D7" s="19"/>
      <c r="E7" s="5"/>
      <c r="F7" s="6"/>
      <c r="G7" s="6"/>
      <c r="H7" s="34"/>
    </row>
    <row r="8" spans="1:8" ht="26.25" hidden="1" customHeight="1">
      <c r="A8" s="45"/>
      <c r="B8" s="44"/>
      <c r="C8" s="45"/>
      <c r="D8" s="45"/>
      <c r="E8" s="5"/>
      <c r="F8" s="6"/>
      <c r="G8" s="6"/>
      <c r="H8" s="34"/>
    </row>
    <row r="9" spans="1:8" s="7" customFormat="1" ht="91.15" customHeight="1">
      <c r="A9" s="12" t="s">
        <v>10</v>
      </c>
      <c r="B9" s="9" t="s">
        <v>5</v>
      </c>
      <c r="C9" s="9" t="s">
        <v>1</v>
      </c>
      <c r="D9" s="9" t="s">
        <v>3</v>
      </c>
      <c r="E9" s="9" t="s">
        <v>7</v>
      </c>
      <c r="F9" s="9" t="s">
        <v>2</v>
      </c>
      <c r="G9" s="9" t="s">
        <v>0</v>
      </c>
      <c r="H9" s="35" t="s">
        <v>4</v>
      </c>
    </row>
    <row r="10" spans="1:8" ht="28.9" customHeight="1">
      <c r="A10" s="106" t="s">
        <v>6</v>
      </c>
      <c r="B10" s="107"/>
      <c r="C10" s="107"/>
      <c r="D10" s="107"/>
      <c r="E10" s="107"/>
      <c r="F10" s="107"/>
      <c r="G10" s="107"/>
      <c r="H10" s="108"/>
    </row>
    <row r="11" spans="1:8" ht="95.25" customHeight="1">
      <c r="A11" s="21" t="s">
        <v>17</v>
      </c>
      <c r="B11" s="110" t="s">
        <v>193</v>
      </c>
      <c r="C11" s="22" t="s">
        <v>19</v>
      </c>
      <c r="D11" s="23">
        <v>1386500</v>
      </c>
      <c r="E11" s="23">
        <f t="shared" ref="E11:E21" si="0">D11</f>
        <v>1386500</v>
      </c>
      <c r="F11" s="24"/>
      <c r="G11" s="24"/>
      <c r="H11" s="36" t="s">
        <v>22</v>
      </c>
    </row>
    <row r="12" spans="1:8" ht="75.599999999999994" customHeight="1">
      <c r="A12" s="21" t="s">
        <v>18</v>
      </c>
      <c r="B12" s="111"/>
      <c r="C12" s="22" t="s">
        <v>20</v>
      </c>
      <c r="D12" s="25">
        <v>98500</v>
      </c>
      <c r="E12" s="23">
        <f t="shared" si="0"/>
        <v>98500</v>
      </c>
      <c r="F12" s="24"/>
      <c r="G12" s="24"/>
      <c r="H12" s="36" t="s">
        <v>21</v>
      </c>
    </row>
    <row r="13" spans="1:8" s="7" customFormat="1" ht="110.45" customHeight="1">
      <c r="A13" s="26">
        <v>3</v>
      </c>
      <c r="B13" s="27" t="s">
        <v>157</v>
      </c>
      <c r="C13" s="27" t="s">
        <v>127</v>
      </c>
      <c r="D13" s="23">
        <v>86178100</v>
      </c>
      <c r="E13" s="23">
        <f t="shared" si="0"/>
        <v>86178100</v>
      </c>
      <c r="F13" s="29"/>
      <c r="G13" s="29"/>
      <c r="H13" s="37" t="s">
        <v>13</v>
      </c>
    </row>
    <row r="14" spans="1:8" s="7" customFormat="1" ht="97.9" customHeight="1">
      <c r="A14" s="26">
        <v>4</v>
      </c>
      <c r="B14" s="27" t="s">
        <v>194</v>
      </c>
      <c r="C14" s="28" t="s">
        <v>269</v>
      </c>
      <c r="D14" s="23">
        <v>328600</v>
      </c>
      <c r="E14" s="23">
        <f t="shared" si="0"/>
        <v>328600</v>
      </c>
      <c r="F14" s="29"/>
      <c r="G14" s="29"/>
      <c r="H14" s="37" t="s">
        <v>23</v>
      </c>
    </row>
    <row r="15" spans="1:8" s="7" customFormat="1" ht="95.25" customHeight="1">
      <c r="A15" s="26">
        <v>5</v>
      </c>
      <c r="B15" s="96" t="s">
        <v>195</v>
      </c>
      <c r="C15" s="28" t="s">
        <v>128</v>
      </c>
      <c r="D15" s="23">
        <v>6410200</v>
      </c>
      <c r="E15" s="23">
        <f t="shared" si="0"/>
        <v>6410200</v>
      </c>
      <c r="F15" s="29"/>
      <c r="G15" s="29"/>
      <c r="H15" s="37" t="s">
        <v>24</v>
      </c>
    </row>
    <row r="16" spans="1:8" s="7" customFormat="1" ht="130.15" customHeight="1">
      <c r="A16" s="26">
        <v>6</v>
      </c>
      <c r="B16" s="97"/>
      <c r="C16" s="28" t="s">
        <v>270</v>
      </c>
      <c r="D16" s="23">
        <v>3202100</v>
      </c>
      <c r="E16" s="23">
        <f t="shared" si="0"/>
        <v>3202100</v>
      </c>
      <c r="F16" s="29"/>
      <c r="G16" s="29"/>
      <c r="H16" s="37" t="s">
        <v>50</v>
      </c>
    </row>
    <row r="17" spans="1:8" s="7" customFormat="1" ht="165.6" customHeight="1">
      <c r="A17" s="26">
        <v>7</v>
      </c>
      <c r="B17" s="27" t="s">
        <v>196</v>
      </c>
      <c r="C17" s="28" t="s">
        <v>271</v>
      </c>
      <c r="D17" s="23">
        <v>245720</v>
      </c>
      <c r="E17" s="23">
        <f t="shared" si="0"/>
        <v>245720</v>
      </c>
      <c r="F17" s="26"/>
      <c r="G17" s="26"/>
      <c r="H17" s="39" t="s">
        <v>130</v>
      </c>
    </row>
    <row r="18" spans="1:8" s="7" customFormat="1" ht="143.44999999999999" customHeight="1">
      <c r="A18" s="69">
        <v>8</v>
      </c>
      <c r="B18" s="12" t="s">
        <v>207</v>
      </c>
      <c r="C18" s="71" t="s">
        <v>197</v>
      </c>
      <c r="D18" s="23">
        <v>111000</v>
      </c>
      <c r="E18" s="23">
        <f t="shared" si="0"/>
        <v>111000</v>
      </c>
      <c r="F18" s="70"/>
      <c r="G18" s="70"/>
      <c r="H18" s="76" t="s">
        <v>205</v>
      </c>
    </row>
    <row r="19" spans="1:8" s="7" customFormat="1" ht="30" customHeight="1">
      <c r="A19" s="115" t="s">
        <v>49</v>
      </c>
      <c r="B19" s="116"/>
      <c r="C19" s="117"/>
      <c r="D19" s="23">
        <f>SUM(D11:D18)</f>
        <v>97960720</v>
      </c>
      <c r="E19" s="23">
        <f>SUM(E11:E18)</f>
        <v>97960720</v>
      </c>
      <c r="F19" s="23">
        <f t="shared" ref="F19:G19" si="1">SUM(F11:F16)</f>
        <v>0</v>
      </c>
      <c r="G19" s="23">
        <f t="shared" si="1"/>
        <v>0</v>
      </c>
      <c r="H19" s="39"/>
    </row>
    <row r="20" spans="1:8" s="7" customFormat="1" ht="49.5" customHeight="1">
      <c r="A20" s="112" t="s">
        <v>147</v>
      </c>
      <c r="B20" s="113"/>
      <c r="C20" s="113"/>
      <c r="D20" s="113"/>
      <c r="E20" s="113"/>
      <c r="F20" s="113"/>
      <c r="G20" s="113"/>
      <c r="H20" s="114"/>
    </row>
    <row r="21" spans="1:8" s="7" customFormat="1" ht="180.6" customHeight="1">
      <c r="A21" s="26">
        <v>1</v>
      </c>
      <c r="B21" s="27" t="s">
        <v>158</v>
      </c>
      <c r="C21" s="48" t="s">
        <v>198</v>
      </c>
      <c r="D21" s="23">
        <v>5983700</v>
      </c>
      <c r="E21" s="23">
        <f t="shared" si="0"/>
        <v>5983700</v>
      </c>
      <c r="F21" s="26"/>
      <c r="G21" s="26"/>
      <c r="H21" s="39" t="s">
        <v>25</v>
      </c>
    </row>
    <row r="22" spans="1:8" s="7" customFormat="1" ht="36" customHeight="1">
      <c r="A22" s="112" t="s">
        <v>27</v>
      </c>
      <c r="B22" s="113"/>
      <c r="C22" s="113"/>
      <c r="D22" s="113"/>
      <c r="E22" s="113"/>
      <c r="F22" s="113"/>
      <c r="G22" s="113"/>
      <c r="H22" s="114"/>
    </row>
    <row r="23" spans="1:8" s="7" customFormat="1" ht="145.9" customHeight="1">
      <c r="A23" s="9">
        <v>1</v>
      </c>
      <c r="B23" s="12" t="s">
        <v>26</v>
      </c>
      <c r="C23" s="30" t="s">
        <v>159</v>
      </c>
      <c r="D23" s="8">
        <v>3852300.97</v>
      </c>
      <c r="E23" s="8">
        <f>D23</f>
        <v>3852300.97</v>
      </c>
      <c r="F23" s="8"/>
      <c r="G23" s="8"/>
      <c r="H23" s="38" t="s">
        <v>39</v>
      </c>
    </row>
    <row r="24" spans="1:8" s="7" customFormat="1" ht="30.6" customHeight="1">
      <c r="A24" s="112" t="s">
        <v>213</v>
      </c>
      <c r="B24" s="113"/>
      <c r="C24" s="113"/>
      <c r="D24" s="113"/>
      <c r="E24" s="113"/>
      <c r="F24" s="113"/>
      <c r="G24" s="113"/>
      <c r="H24" s="114"/>
    </row>
    <row r="25" spans="1:8" s="7" customFormat="1" ht="41.45" customHeight="1">
      <c r="A25" s="26">
        <v>1</v>
      </c>
      <c r="B25" s="27" t="s">
        <v>126</v>
      </c>
      <c r="C25" s="27" t="s">
        <v>37</v>
      </c>
      <c r="D25" s="23" t="s">
        <v>129</v>
      </c>
      <c r="E25" s="23">
        <v>50000000</v>
      </c>
      <c r="F25" s="42"/>
      <c r="G25" s="42"/>
      <c r="H25" s="43"/>
    </row>
    <row r="26" spans="1:8" s="7" customFormat="1" ht="54.75" customHeight="1">
      <c r="A26" s="26"/>
      <c r="B26" s="27" t="s">
        <v>160</v>
      </c>
      <c r="C26" s="27" t="s">
        <v>66</v>
      </c>
      <c r="D26" s="23">
        <v>8000000</v>
      </c>
      <c r="E26" s="23">
        <v>8000000</v>
      </c>
      <c r="F26" s="42"/>
      <c r="G26" s="42"/>
      <c r="H26" s="43" t="s">
        <v>67</v>
      </c>
    </row>
    <row r="27" spans="1:8" s="7" customFormat="1" ht="49.5" customHeight="1">
      <c r="A27" s="26"/>
      <c r="B27" s="27" t="s">
        <v>68</v>
      </c>
      <c r="C27" s="27" t="str">
        <f t="shared" ref="C27:C45" si="2">C26</f>
        <v xml:space="preserve">заробітна плата з нарахуваннями </v>
      </c>
      <c r="D27" s="23">
        <v>3900000</v>
      </c>
      <c r="E27" s="23">
        <f t="shared" ref="E27:E45" si="3">D27</f>
        <v>3900000</v>
      </c>
      <c r="F27" s="42"/>
      <c r="G27" s="42"/>
      <c r="H27" s="43" t="s">
        <v>69</v>
      </c>
    </row>
    <row r="28" spans="1:8" s="7" customFormat="1" ht="49.5" customHeight="1">
      <c r="A28" s="26"/>
      <c r="B28" s="27" t="s">
        <v>161</v>
      </c>
      <c r="C28" s="27" t="str">
        <f t="shared" si="2"/>
        <v xml:space="preserve">заробітна плата з нарахуваннями </v>
      </c>
      <c r="D28" s="23">
        <v>700000</v>
      </c>
      <c r="E28" s="23">
        <f t="shared" si="3"/>
        <v>700000</v>
      </c>
      <c r="F28" s="42"/>
      <c r="G28" s="42"/>
      <c r="H28" s="43" t="s">
        <v>70</v>
      </c>
    </row>
    <row r="29" spans="1:8" s="7" customFormat="1" ht="34.15" customHeight="1">
      <c r="A29" s="26"/>
      <c r="B29" s="27" t="s">
        <v>71</v>
      </c>
      <c r="C29" s="27" t="str">
        <f t="shared" si="2"/>
        <v xml:space="preserve">заробітна плата з нарахуваннями </v>
      </c>
      <c r="D29" s="23">
        <v>200000</v>
      </c>
      <c r="E29" s="23">
        <f t="shared" si="3"/>
        <v>200000</v>
      </c>
      <c r="F29" s="42"/>
      <c r="G29" s="42"/>
      <c r="H29" s="43" t="s">
        <v>72</v>
      </c>
    </row>
    <row r="30" spans="1:8" s="7" customFormat="1" ht="48" customHeight="1">
      <c r="A30" s="26"/>
      <c r="B30" s="27" t="s">
        <v>73</v>
      </c>
      <c r="C30" s="27" t="str">
        <f t="shared" si="2"/>
        <v xml:space="preserve">заробітна плата з нарахуваннями </v>
      </c>
      <c r="D30" s="23">
        <v>5850000</v>
      </c>
      <c r="E30" s="23">
        <f t="shared" si="3"/>
        <v>5850000</v>
      </c>
      <c r="F30" s="42"/>
      <c r="G30" s="42"/>
      <c r="H30" s="43" t="s">
        <v>114</v>
      </c>
    </row>
    <row r="31" spans="1:8" s="7" customFormat="1" ht="46.15" customHeight="1">
      <c r="A31" s="26"/>
      <c r="B31" s="27" t="s">
        <v>74</v>
      </c>
      <c r="C31" s="27" t="str">
        <f t="shared" si="2"/>
        <v xml:space="preserve">заробітна плата з нарахуваннями </v>
      </c>
      <c r="D31" s="23">
        <v>1400000</v>
      </c>
      <c r="E31" s="23">
        <f t="shared" si="3"/>
        <v>1400000</v>
      </c>
      <c r="F31" s="42"/>
      <c r="G31" s="42"/>
      <c r="H31" s="43" t="s">
        <v>299</v>
      </c>
    </row>
    <row r="32" spans="1:8" s="7" customFormat="1" ht="45.6" customHeight="1">
      <c r="A32" s="26"/>
      <c r="B32" s="27" t="s">
        <v>75</v>
      </c>
      <c r="C32" s="27" t="str">
        <f t="shared" si="2"/>
        <v xml:space="preserve">заробітна плата з нарахуваннями </v>
      </c>
      <c r="D32" s="23">
        <v>1270000</v>
      </c>
      <c r="E32" s="23">
        <f t="shared" si="3"/>
        <v>1270000</v>
      </c>
      <c r="F32" s="42"/>
      <c r="G32" s="42"/>
      <c r="H32" s="43" t="s">
        <v>76</v>
      </c>
    </row>
    <row r="33" spans="1:8" s="7" customFormat="1" ht="49.5" customHeight="1">
      <c r="A33" s="26"/>
      <c r="B33" s="27" t="s">
        <v>77</v>
      </c>
      <c r="C33" s="27" t="str">
        <f t="shared" si="2"/>
        <v xml:space="preserve">заробітна плата з нарахуваннями </v>
      </c>
      <c r="D33" s="23">
        <v>850000</v>
      </c>
      <c r="E33" s="23">
        <f t="shared" si="3"/>
        <v>850000</v>
      </c>
      <c r="F33" s="42"/>
      <c r="G33" s="42"/>
      <c r="H33" s="43" t="s">
        <v>78</v>
      </c>
    </row>
    <row r="34" spans="1:8" s="7" customFormat="1" ht="50.25" customHeight="1">
      <c r="A34" s="26"/>
      <c r="B34" s="27" t="s">
        <v>79</v>
      </c>
      <c r="C34" s="27" t="str">
        <f t="shared" si="2"/>
        <v xml:space="preserve">заробітна плата з нарахуваннями </v>
      </c>
      <c r="D34" s="23">
        <v>410000</v>
      </c>
      <c r="E34" s="23">
        <f t="shared" si="3"/>
        <v>410000</v>
      </c>
      <c r="F34" s="42"/>
      <c r="G34" s="42"/>
      <c r="H34" s="43" t="s">
        <v>80</v>
      </c>
    </row>
    <row r="35" spans="1:8" s="7" customFormat="1" ht="50.25" customHeight="1">
      <c r="A35" s="26"/>
      <c r="B35" s="27" t="s">
        <v>81</v>
      </c>
      <c r="C35" s="27" t="str">
        <f t="shared" si="2"/>
        <v xml:space="preserve">заробітна плата з нарахуваннями </v>
      </c>
      <c r="D35" s="23">
        <v>1200000</v>
      </c>
      <c r="E35" s="23">
        <f t="shared" si="3"/>
        <v>1200000</v>
      </c>
      <c r="F35" s="42"/>
      <c r="G35" s="42"/>
      <c r="H35" s="43" t="s">
        <v>82</v>
      </c>
    </row>
    <row r="36" spans="1:8" s="7" customFormat="1" ht="50.25" customHeight="1">
      <c r="A36" s="26"/>
      <c r="B36" s="27" t="s">
        <v>84</v>
      </c>
      <c r="C36" s="27" t="str">
        <f t="shared" si="2"/>
        <v xml:space="preserve">заробітна плата з нарахуваннями </v>
      </c>
      <c r="D36" s="23">
        <v>300000</v>
      </c>
      <c r="E36" s="23">
        <f t="shared" si="3"/>
        <v>300000</v>
      </c>
      <c r="F36" s="42"/>
      <c r="G36" s="42"/>
      <c r="H36" s="43" t="s">
        <v>85</v>
      </c>
    </row>
    <row r="37" spans="1:8" s="7" customFormat="1" ht="35.450000000000003" customHeight="1">
      <c r="A37" s="26"/>
      <c r="B37" s="27" t="s">
        <v>86</v>
      </c>
      <c r="C37" s="27" t="str">
        <f t="shared" si="2"/>
        <v xml:space="preserve">заробітна плата з нарахуваннями </v>
      </c>
      <c r="D37" s="23">
        <v>450000</v>
      </c>
      <c r="E37" s="23">
        <f t="shared" si="3"/>
        <v>450000</v>
      </c>
      <c r="F37" s="42"/>
      <c r="G37" s="42"/>
      <c r="H37" s="43" t="s">
        <v>87</v>
      </c>
    </row>
    <row r="38" spans="1:8" s="7" customFormat="1" ht="50.25" customHeight="1">
      <c r="A38" s="26"/>
      <c r="B38" s="27" t="s">
        <v>89</v>
      </c>
      <c r="C38" s="27" t="str">
        <f t="shared" si="2"/>
        <v xml:space="preserve">заробітна плата з нарахуваннями </v>
      </c>
      <c r="D38" s="23">
        <v>3320000</v>
      </c>
      <c r="E38" s="23">
        <f t="shared" si="3"/>
        <v>3320000</v>
      </c>
      <c r="F38" s="42"/>
      <c r="G38" s="42"/>
      <c r="H38" s="43" t="s">
        <v>113</v>
      </c>
    </row>
    <row r="39" spans="1:8" s="7" customFormat="1" ht="50.25" customHeight="1">
      <c r="A39" s="26"/>
      <c r="B39" s="27" t="s">
        <v>88</v>
      </c>
      <c r="C39" s="27" t="str">
        <f t="shared" si="2"/>
        <v xml:space="preserve">заробітна плата з нарахуваннями </v>
      </c>
      <c r="D39" s="23">
        <v>11550000</v>
      </c>
      <c r="E39" s="23">
        <f t="shared" si="3"/>
        <v>11550000</v>
      </c>
      <c r="F39" s="42"/>
      <c r="G39" s="42"/>
      <c r="H39" s="43" t="s">
        <v>90</v>
      </c>
    </row>
    <row r="40" spans="1:8" s="7" customFormat="1" ht="50.25" customHeight="1">
      <c r="A40" s="26"/>
      <c r="B40" s="27" t="s">
        <v>91</v>
      </c>
      <c r="C40" s="27" t="str">
        <f t="shared" si="2"/>
        <v xml:space="preserve">заробітна плата з нарахуваннями </v>
      </c>
      <c r="D40" s="23">
        <v>6700000</v>
      </c>
      <c r="E40" s="23">
        <f t="shared" si="3"/>
        <v>6700000</v>
      </c>
      <c r="F40" s="42"/>
      <c r="G40" s="42"/>
      <c r="H40" s="43" t="s">
        <v>92</v>
      </c>
    </row>
    <row r="41" spans="1:8" s="7" customFormat="1" ht="50.25" customHeight="1">
      <c r="A41" s="26"/>
      <c r="B41" s="27" t="s">
        <v>83</v>
      </c>
      <c r="C41" s="27" t="str">
        <f t="shared" si="2"/>
        <v xml:space="preserve">заробітна плата з нарахуваннями </v>
      </c>
      <c r="D41" s="23">
        <v>500000</v>
      </c>
      <c r="E41" s="23">
        <f t="shared" si="3"/>
        <v>500000</v>
      </c>
      <c r="F41" s="42"/>
      <c r="G41" s="42"/>
      <c r="H41" s="43" t="s">
        <v>93</v>
      </c>
    </row>
    <row r="42" spans="1:8" s="7" customFormat="1" ht="49.5" customHeight="1">
      <c r="A42" s="26"/>
      <c r="B42" s="27" t="s">
        <v>94</v>
      </c>
      <c r="C42" s="27" t="str">
        <f t="shared" si="2"/>
        <v xml:space="preserve">заробітна плата з нарахуваннями </v>
      </c>
      <c r="D42" s="23">
        <v>460000</v>
      </c>
      <c r="E42" s="23">
        <f t="shared" si="3"/>
        <v>460000</v>
      </c>
      <c r="F42" s="42"/>
      <c r="G42" s="42"/>
      <c r="H42" s="43" t="s">
        <v>95</v>
      </c>
    </row>
    <row r="43" spans="1:8" s="7" customFormat="1" ht="46.5" customHeight="1">
      <c r="A43" s="26"/>
      <c r="B43" s="27" t="s">
        <v>96</v>
      </c>
      <c r="C43" s="27" t="str">
        <f t="shared" si="2"/>
        <v xml:space="preserve">заробітна плата з нарахуваннями </v>
      </c>
      <c r="D43" s="23">
        <v>970000</v>
      </c>
      <c r="E43" s="23">
        <f t="shared" si="3"/>
        <v>970000</v>
      </c>
      <c r="F43" s="42"/>
      <c r="G43" s="42"/>
      <c r="H43" s="43" t="s">
        <v>97</v>
      </c>
    </row>
    <row r="44" spans="1:8" s="7" customFormat="1" ht="46.5" customHeight="1">
      <c r="A44" s="26"/>
      <c r="B44" s="27" t="s">
        <v>162</v>
      </c>
      <c r="C44" s="27" t="str">
        <f t="shared" si="2"/>
        <v xml:space="preserve">заробітна плата з нарахуваннями </v>
      </c>
      <c r="D44" s="23">
        <v>1220000</v>
      </c>
      <c r="E44" s="23">
        <f t="shared" si="3"/>
        <v>1220000</v>
      </c>
      <c r="F44" s="42"/>
      <c r="G44" s="42"/>
      <c r="H44" s="43" t="s">
        <v>98</v>
      </c>
    </row>
    <row r="45" spans="1:8" s="7" customFormat="1" ht="36" customHeight="1">
      <c r="A45" s="26"/>
      <c r="B45" s="27" t="s">
        <v>99</v>
      </c>
      <c r="C45" s="27" t="str">
        <f t="shared" si="2"/>
        <v xml:space="preserve">заробітна плата з нарахуваннями </v>
      </c>
      <c r="D45" s="23">
        <v>750000</v>
      </c>
      <c r="E45" s="23">
        <f t="shared" si="3"/>
        <v>750000</v>
      </c>
      <c r="F45" s="42"/>
      <c r="G45" s="42"/>
      <c r="H45" s="43" t="s">
        <v>100</v>
      </c>
    </row>
    <row r="46" spans="1:8" s="7" customFormat="1" ht="108.6" customHeight="1">
      <c r="A46" s="9">
        <v>2</v>
      </c>
      <c r="B46" s="12" t="s">
        <v>143</v>
      </c>
      <c r="C46" s="12" t="s">
        <v>163</v>
      </c>
      <c r="D46" s="8">
        <v>584600</v>
      </c>
      <c r="E46" s="8">
        <f>D46</f>
        <v>584600</v>
      </c>
      <c r="F46" s="31"/>
      <c r="G46" s="31"/>
      <c r="H46" s="38" t="s">
        <v>214</v>
      </c>
    </row>
    <row r="47" spans="1:8" s="7" customFormat="1" ht="130.15" customHeight="1">
      <c r="A47" s="9">
        <v>3</v>
      </c>
      <c r="B47" s="83" t="s">
        <v>229</v>
      </c>
      <c r="C47" s="12" t="s">
        <v>230</v>
      </c>
      <c r="D47" s="23">
        <v>10000000</v>
      </c>
      <c r="E47" s="23">
        <v>1000000</v>
      </c>
      <c r="F47" s="42"/>
      <c r="G47" s="42"/>
      <c r="H47" s="38" t="s">
        <v>221</v>
      </c>
    </row>
    <row r="48" spans="1:8" s="7" customFormat="1" ht="147" customHeight="1">
      <c r="A48" s="94">
        <v>4</v>
      </c>
      <c r="B48" s="96" t="s">
        <v>115</v>
      </c>
      <c r="C48" s="27" t="s">
        <v>148</v>
      </c>
      <c r="D48" s="23">
        <v>2564443</v>
      </c>
      <c r="E48" s="23">
        <f t="shared" ref="E48:E55" si="4">D48</f>
        <v>2564443</v>
      </c>
      <c r="F48" s="42"/>
      <c r="G48" s="42"/>
      <c r="H48" s="43" t="s">
        <v>36</v>
      </c>
    </row>
    <row r="49" spans="1:8" s="7" customFormat="1" ht="143.44999999999999" customHeight="1">
      <c r="A49" s="95"/>
      <c r="B49" s="97"/>
      <c r="C49" s="27" t="s">
        <v>164</v>
      </c>
      <c r="D49" s="23">
        <v>800525</v>
      </c>
      <c r="E49" s="23">
        <f t="shared" si="4"/>
        <v>800525</v>
      </c>
      <c r="F49" s="42"/>
      <c r="G49" s="42"/>
      <c r="H49" s="43" t="s">
        <v>116</v>
      </c>
    </row>
    <row r="50" spans="1:8" s="7" customFormat="1" ht="79.900000000000006" customHeight="1">
      <c r="A50" s="51">
        <v>5</v>
      </c>
      <c r="B50" s="49" t="s">
        <v>138</v>
      </c>
      <c r="C50" s="27" t="s">
        <v>165</v>
      </c>
      <c r="D50" s="23">
        <v>500000</v>
      </c>
      <c r="E50" s="23">
        <f t="shared" si="4"/>
        <v>500000</v>
      </c>
      <c r="F50" s="42"/>
      <c r="G50" s="42"/>
      <c r="H50" s="43" t="s">
        <v>139</v>
      </c>
    </row>
    <row r="51" spans="1:8" s="7" customFormat="1" ht="147" customHeight="1">
      <c r="A51" s="54">
        <v>6</v>
      </c>
      <c r="B51" s="52" t="s">
        <v>140</v>
      </c>
      <c r="C51" s="27" t="s">
        <v>212</v>
      </c>
      <c r="D51" s="23">
        <v>12769</v>
      </c>
      <c r="E51" s="23">
        <f t="shared" si="4"/>
        <v>12769</v>
      </c>
      <c r="F51" s="42"/>
      <c r="G51" s="42"/>
      <c r="H51" s="43" t="s">
        <v>215</v>
      </c>
    </row>
    <row r="52" spans="1:8" s="7" customFormat="1" ht="58.9" customHeight="1">
      <c r="A52" s="9">
        <v>7</v>
      </c>
      <c r="B52" s="12" t="s">
        <v>28</v>
      </c>
      <c r="C52" s="12" t="s">
        <v>166</v>
      </c>
      <c r="D52" s="8">
        <v>2100000</v>
      </c>
      <c r="E52" s="8">
        <f t="shared" si="4"/>
        <v>2100000</v>
      </c>
      <c r="F52" s="31"/>
      <c r="G52" s="31"/>
      <c r="H52" s="38" t="s">
        <v>29</v>
      </c>
    </row>
    <row r="53" spans="1:8" s="7" customFormat="1" ht="58.9" customHeight="1">
      <c r="A53" s="9">
        <v>8</v>
      </c>
      <c r="B53" s="12" t="s">
        <v>47</v>
      </c>
      <c r="C53" s="12" t="s">
        <v>156</v>
      </c>
      <c r="D53" s="8">
        <v>7820000</v>
      </c>
      <c r="E53" s="8">
        <f>D53-1635598</f>
        <v>6184402</v>
      </c>
      <c r="F53" s="31"/>
      <c r="G53" s="31"/>
      <c r="H53" s="38" t="s">
        <v>48</v>
      </c>
    </row>
    <row r="54" spans="1:8" s="7" customFormat="1" ht="126.6" customHeight="1">
      <c r="A54" s="9">
        <v>9</v>
      </c>
      <c r="B54" s="27" t="s">
        <v>55</v>
      </c>
      <c r="C54" s="27" t="s">
        <v>118</v>
      </c>
      <c r="D54" s="23">
        <f>35000+120000+80000</f>
        <v>235000</v>
      </c>
      <c r="E54" s="23">
        <f t="shared" si="4"/>
        <v>235000</v>
      </c>
      <c r="F54" s="42"/>
      <c r="G54" s="42"/>
      <c r="H54" s="43" t="s">
        <v>153</v>
      </c>
    </row>
    <row r="55" spans="1:8" s="7" customFormat="1" ht="70.150000000000006" customHeight="1">
      <c r="A55" s="9">
        <v>10</v>
      </c>
      <c r="B55" s="27" t="s">
        <v>64</v>
      </c>
      <c r="C55" s="27" t="s">
        <v>57</v>
      </c>
      <c r="D55" s="23">
        <v>360000</v>
      </c>
      <c r="E55" s="23">
        <f t="shared" si="4"/>
        <v>360000</v>
      </c>
      <c r="F55" s="42"/>
      <c r="G55" s="42"/>
      <c r="H55" s="43" t="s">
        <v>119</v>
      </c>
    </row>
    <row r="56" spans="1:8" s="7" customFormat="1" ht="89.25" customHeight="1">
      <c r="A56" s="94">
        <v>11</v>
      </c>
      <c r="B56" s="96" t="s">
        <v>211</v>
      </c>
      <c r="C56" s="96" t="s">
        <v>232</v>
      </c>
      <c r="D56" s="98">
        <f>1545400+500000+59760509.5</f>
        <v>61805909.5</v>
      </c>
      <c r="E56" s="120">
        <v>43945400</v>
      </c>
      <c r="F56" s="31"/>
      <c r="G56" s="31"/>
      <c r="H56" s="122" t="s">
        <v>233</v>
      </c>
    </row>
    <row r="57" spans="1:8" s="7" customFormat="1" ht="147.6" customHeight="1">
      <c r="A57" s="95"/>
      <c r="B57" s="97"/>
      <c r="C57" s="97"/>
      <c r="D57" s="99"/>
      <c r="E57" s="121"/>
      <c r="F57" s="31"/>
      <c r="G57" s="31"/>
      <c r="H57" s="123"/>
    </row>
    <row r="58" spans="1:8" s="7" customFormat="1" ht="55.15" customHeight="1">
      <c r="A58" s="51">
        <v>12</v>
      </c>
      <c r="B58" s="12" t="s">
        <v>178</v>
      </c>
      <c r="C58" s="53" t="s">
        <v>179</v>
      </c>
      <c r="D58" s="50">
        <v>442600</v>
      </c>
      <c r="E58" s="64">
        <f>D58</f>
        <v>442600</v>
      </c>
      <c r="F58" s="42"/>
      <c r="G58" s="42"/>
      <c r="H58" s="59" t="s">
        <v>180</v>
      </c>
    </row>
    <row r="59" spans="1:8" s="7" customFormat="1" ht="130.9" customHeight="1">
      <c r="A59" s="54">
        <v>13</v>
      </c>
      <c r="B59" s="53" t="s">
        <v>146</v>
      </c>
      <c r="C59" s="53" t="s">
        <v>167</v>
      </c>
      <c r="D59" s="57">
        <v>80000</v>
      </c>
      <c r="E59" s="57">
        <f>D59</f>
        <v>80000</v>
      </c>
      <c r="F59" s="42"/>
      <c r="G59" s="42"/>
      <c r="H59" s="59" t="s">
        <v>145</v>
      </c>
    </row>
    <row r="60" spans="1:8" s="7" customFormat="1" ht="112.9" customHeight="1">
      <c r="A60" s="9">
        <v>14</v>
      </c>
      <c r="B60" s="12" t="s">
        <v>56</v>
      </c>
      <c r="C60" s="12" t="s">
        <v>225</v>
      </c>
      <c r="D60" s="8">
        <v>200000</v>
      </c>
      <c r="E60" s="8">
        <f>D60</f>
        <v>200000</v>
      </c>
      <c r="F60" s="31"/>
      <c r="G60" s="31"/>
      <c r="H60" s="38" t="s">
        <v>65</v>
      </c>
    </row>
    <row r="61" spans="1:8" s="7" customFormat="1" ht="123.6" customHeight="1">
      <c r="A61" s="9">
        <v>15</v>
      </c>
      <c r="B61" s="12" t="s">
        <v>105</v>
      </c>
      <c r="C61" s="12" t="s">
        <v>224</v>
      </c>
      <c r="D61" s="8">
        <v>500000</v>
      </c>
      <c r="E61" s="8">
        <v>100000</v>
      </c>
      <c r="F61" s="31"/>
      <c r="G61" s="31"/>
      <c r="H61" s="38" t="s">
        <v>106</v>
      </c>
    </row>
    <row r="62" spans="1:8" s="7" customFormat="1" ht="163.15" customHeight="1">
      <c r="A62" s="72">
        <v>16</v>
      </c>
      <c r="B62" s="12" t="s">
        <v>295</v>
      </c>
      <c r="C62" s="12" t="s">
        <v>206</v>
      </c>
      <c r="D62" s="8">
        <v>1000000</v>
      </c>
      <c r="E62" s="8">
        <v>1000000</v>
      </c>
      <c r="F62" s="31"/>
      <c r="G62" s="31"/>
      <c r="H62" s="38" t="s">
        <v>221</v>
      </c>
    </row>
    <row r="63" spans="1:8" s="7" customFormat="1" ht="127.9" customHeight="1">
      <c r="A63" s="72">
        <v>17</v>
      </c>
      <c r="B63" s="12" t="s">
        <v>219</v>
      </c>
      <c r="C63" s="12" t="s">
        <v>231</v>
      </c>
      <c r="D63" s="8">
        <v>5000000</v>
      </c>
      <c r="E63" s="8">
        <v>5000000</v>
      </c>
      <c r="F63" s="31"/>
      <c r="G63" s="31"/>
      <c r="H63" s="38" t="s">
        <v>221</v>
      </c>
    </row>
    <row r="64" spans="1:8" s="7" customFormat="1" ht="126.6" customHeight="1">
      <c r="A64" s="72">
        <v>18</v>
      </c>
      <c r="B64" s="12" t="s">
        <v>228</v>
      </c>
      <c r="C64" s="12" t="s">
        <v>227</v>
      </c>
      <c r="D64" s="8">
        <v>2800000</v>
      </c>
      <c r="E64" s="8">
        <v>1300000</v>
      </c>
      <c r="F64" s="31"/>
      <c r="G64" s="31"/>
      <c r="H64" s="38" t="s">
        <v>296</v>
      </c>
    </row>
    <row r="65" spans="1:9" s="7" customFormat="1" ht="61.15" customHeight="1">
      <c r="A65" s="100">
        <v>19</v>
      </c>
      <c r="B65" s="102" t="s">
        <v>199</v>
      </c>
      <c r="C65" s="27" t="s">
        <v>168</v>
      </c>
      <c r="D65" s="23">
        <v>2800000</v>
      </c>
      <c r="E65" s="23">
        <f>D65</f>
        <v>2800000</v>
      </c>
      <c r="F65" s="42"/>
      <c r="G65" s="42"/>
      <c r="H65" s="81" t="s">
        <v>154</v>
      </c>
    </row>
    <row r="66" spans="1:9" s="7" customFormat="1" ht="57.6" customHeight="1">
      <c r="A66" s="101"/>
      <c r="B66" s="102"/>
      <c r="C66" s="27" t="s">
        <v>169</v>
      </c>
      <c r="D66" s="23">
        <v>375000</v>
      </c>
      <c r="E66" s="23">
        <f>D66</f>
        <v>375000</v>
      </c>
      <c r="F66" s="42"/>
      <c r="G66" s="42"/>
      <c r="H66" s="43" t="s">
        <v>155</v>
      </c>
    </row>
    <row r="67" spans="1:9" s="7" customFormat="1" ht="233.45" customHeight="1">
      <c r="A67" s="73">
        <v>20</v>
      </c>
      <c r="B67" s="74" t="s">
        <v>218</v>
      </c>
      <c r="C67" s="68" t="s">
        <v>200</v>
      </c>
      <c r="D67" s="23">
        <v>1595000</v>
      </c>
      <c r="E67" s="23">
        <f>D67</f>
        <v>1595000</v>
      </c>
      <c r="F67" s="42"/>
      <c r="G67" s="42"/>
      <c r="H67" s="43" t="s">
        <v>201</v>
      </c>
    </row>
    <row r="68" spans="1:9" s="7" customFormat="1" ht="57.6" customHeight="1">
      <c r="A68" s="73">
        <v>21</v>
      </c>
      <c r="B68" s="28" t="s">
        <v>209</v>
      </c>
      <c r="C68" s="68" t="s">
        <v>202</v>
      </c>
      <c r="D68" s="23">
        <v>100000</v>
      </c>
      <c r="E68" s="23">
        <v>100000</v>
      </c>
      <c r="F68" s="42"/>
      <c r="G68" s="42"/>
      <c r="H68" s="43" t="s">
        <v>203</v>
      </c>
    </row>
    <row r="69" spans="1:9" s="7" customFormat="1" ht="131.44999999999999" customHeight="1">
      <c r="A69" s="73">
        <v>22</v>
      </c>
      <c r="B69" s="84" t="s">
        <v>210</v>
      </c>
      <c r="C69" s="80" t="s">
        <v>216</v>
      </c>
      <c r="D69" s="8">
        <v>5600000</v>
      </c>
      <c r="E69" s="8">
        <v>5600000</v>
      </c>
      <c r="F69" s="31"/>
      <c r="G69" s="31"/>
      <c r="H69" s="38" t="s">
        <v>217</v>
      </c>
    </row>
    <row r="70" spans="1:9" s="7" customFormat="1" ht="57.6" customHeight="1">
      <c r="A70" s="77">
        <v>23</v>
      </c>
      <c r="B70" s="28" t="s">
        <v>220</v>
      </c>
      <c r="C70" s="80" t="s">
        <v>223</v>
      </c>
      <c r="D70" s="8">
        <v>500000</v>
      </c>
      <c r="E70" s="8">
        <v>500000</v>
      </c>
      <c r="F70" s="31"/>
      <c r="G70" s="31"/>
      <c r="H70" s="38" t="s">
        <v>301</v>
      </c>
    </row>
    <row r="71" spans="1:9" s="7" customFormat="1" ht="39.6" customHeight="1">
      <c r="A71" s="66">
        <v>23</v>
      </c>
      <c r="B71" s="75" t="s">
        <v>89</v>
      </c>
      <c r="C71" s="12" t="s">
        <v>190</v>
      </c>
      <c r="D71" s="8"/>
      <c r="E71" s="8">
        <f>5052174.09-98000</f>
        <v>4954174.09</v>
      </c>
      <c r="F71" s="31"/>
      <c r="G71" s="31"/>
      <c r="H71" s="38" t="s">
        <v>191</v>
      </c>
    </row>
    <row r="72" spans="1:9" s="7" customFormat="1" ht="320.45" customHeight="1">
      <c r="A72" s="66">
        <v>24</v>
      </c>
      <c r="B72" s="82" t="s">
        <v>248</v>
      </c>
      <c r="C72" s="12" t="s">
        <v>249</v>
      </c>
      <c r="D72" s="23">
        <v>98000</v>
      </c>
      <c r="E72" s="23">
        <v>98000</v>
      </c>
      <c r="F72" s="42"/>
      <c r="G72" s="42"/>
      <c r="H72" s="38" t="s">
        <v>250</v>
      </c>
    </row>
    <row r="73" spans="1:9" s="7" customFormat="1" ht="26.45" customHeight="1">
      <c r="A73" s="9"/>
      <c r="B73" s="118" t="s">
        <v>117</v>
      </c>
      <c r="C73" s="119"/>
      <c r="D73" s="23">
        <f>SUM(D26:D72)</f>
        <v>157873846.5</v>
      </c>
      <c r="E73" s="23">
        <f>SUM(E26:E72)</f>
        <v>132431913.09</v>
      </c>
      <c r="F73" s="42"/>
      <c r="G73" s="42"/>
      <c r="H73" s="42">
        <f>132431913.09-E73</f>
        <v>0</v>
      </c>
      <c r="I73" s="47"/>
    </row>
    <row r="74" spans="1:9" s="7" customFormat="1" ht="32.25" customHeight="1">
      <c r="A74" s="112" t="s">
        <v>176</v>
      </c>
      <c r="B74" s="113"/>
      <c r="C74" s="113"/>
      <c r="D74" s="113"/>
      <c r="E74" s="113"/>
      <c r="F74" s="113"/>
      <c r="G74" s="113"/>
      <c r="H74" s="114"/>
    </row>
    <row r="75" spans="1:9" s="7" customFormat="1" ht="62.45" customHeight="1">
      <c r="A75" s="9">
        <v>1</v>
      </c>
      <c r="B75" s="12" t="s">
        <v>47</v>
      </c>
      <c r="C75" s="12" t="s">
        <v>156</v>
      </c>
      <c r="D75" s="8">
        <v>7820000</v>
      </c>
      <c r="E75" s="8">
        <v>1635598</v>
      </c>
      <c r="F75" s="31"/>
      <c r="G75" s="31"/>
      <c r="H75" s="38" t="s">
        <v>48</v>
      </c>
    </row>
    <row r="76" spans="1:9" s="7" customFormat="1" ht="109.9" customHeight="1">
      <c r="A76" s="9">
        <v>2</v>
      </c>
      <c r="B76" s="60" t="s">
        <v>137</v>
      </c>
      <c r="C76" s="60" t="s">
        <v>186</v>
      </c>
      <c r="D76" s="61">
        <v>680000</v>
      </c>
      <c r="E76" s="64">
        <f>D76</f>
        <v>680000</v>
      </c>
      <c r="F76" s="42"/>
      <c r="G76" s="42"/>
      <c r="H76" s="62" t="s">
        <v>144</v>
      </c>
    </row>
    <row r="77" spans="1:9" s="7" customFormat="1" ht="27" customHeight="1">
      <c r="A77" s="9"/>
      <c r="B77" s="12"/>
      <c r="C77" s="65" t="s">
        <v>177</v>
      </c>
      <c r="D77" s="8">
        <f>D75+D76</f>
        <v>8500000</v>
      </c>
      <c r="E77" s="8">
        <f t="shared" ref="E77:G77" si="5">E75+E76</f>
        <v>2315598</v>
      </c>
      <c r="F77" s="8">
        <f t="shared" si="5"/>
        <v>0</v>
      </c>
      <c r="G77" s="8">
        <f t="shared" si="5"/>
        <v>0</v>
      </c>
      <c r="H77" s="38"/>
    </row>
    <row r="78" spans="1:9" s="7" customFormat="1" ht="49.5" customHeight="1">
      <c r="A78" s="112" t="s">
        <v>101</v>
      </c>
      <c r="B78" s="113"/>
      <c r="C78" s="113"/>
      <c r="D78" s="113"/>
      <c r="E78" s="113"/>
      <c r="F78" s="113"/>
      <c r="G78" s="113"/>
      <c r="H78" s="114"/>
    </row>
    <row r="79" spans="1:9" s="7" customFormat="1" ht="57" customHeight="1">
      <c r="A79" s="9">
        <v>1</v>
      </c>
      <c r="B79" s="12" t="s">
        <v>34</v>
      </c>
      <c r="C79" s="12" t="s">
        <v>170</v>
      </c>
      <c r="D79" s="8">
        <v>525700</v>
      </c>
      <c r="E79" s="8">
        <f>D79</f>
        <v>525700</v>
      </c>
      <c r="F79" s="31"/>
      <c r="G79" s="31"/>
      <c r="H79" s="38" t="s">
        <v>35</v>
      </c>
    </row>
    <row r="80" spans="1:9" s="7" customFormat="1" ht="37.5" customHeight="1">
      <c r="A80" s="112" t="s">
        <v>272</v>
      </c>
      <c r="B80" s="113"/>
      <c r="C80" s="113"/>
      <c r="D80" s="113"/>
      <c r="E80" s="113"/>
      <c r="F80" s="113"/>
      <c r="G80" s="113"/>
      <c r="H80" s="114"/>
    </row>
    <row r="81" spans="1:8" s="7" customFormat="1" ht="112.9" customHeight="1">
      <c r="A81" s="9">
        <v>1</v>
      </c>
      <c r="B81" s="12" t="s">
        <v>34</v>
      </c>
      <c r="C81" s="12" t="s">
        <v>208</v>
      </c>
      <c r="D81" s="8">
        <v>29794.12</v>
      </c>
      <c r="E81" s="8">
        <f>D81</f>
        <v>29794.12</v>
      </c>
      <c r="F81" s="31"/>
      <c r="G81" s="31"/>
      <c r="H81" s="38" t="s">
        <v>149</v>
      </c>
    </row>
    <row r="82" spans="1:8" s="7" customFormat="1" ht="30.6" customHeight="1">
      <c r="A82" s="112" t="s">
        <v>30</v>
      </c>
      <c r="B82" s="113"/>
      <c r="C82" s="113"/>
      <c r="D82" s="113"/>
      <c r="E82" s="113"/>
      <c r="F82" s="113"/>
      <c r="G82" s="113"/>
      <c r="H82" s="114"/>
    </row>
    <row r="83" spans="1:8" s="7" customFormat="1" ht="75">
      <c r="A83" s="9">
        <v>1</v>
      </c>
      <c r="B83" s="12" t="s">
        <v>26</v>
      </c>
      <c r="C83" s="12" t="s">
        <v>31</v>
      </c>
      <c r="D83" s="8">
        <v>494455.45</v>
      </c>
      <c r="E83" s="8">
        <f>D83</f>
        <v>494455.45</v>
      </c>
      <c r="F83" s="31"/>
      <c r="G83" s="31"/>
      <c r="H83" s="38" t="s">
        <v>45</v>
      </c>
    </row>
    <row r="84" spans="1:8" s="7" customFormat="1" ht="77.45" customHeight="1">
      <c r="A84" s="9">
        <v>2</v>
      </c>
      <c r="B84" s="12" t="s">
        <v>26</v>
      </c>
      <c r="C84" s="12" t="s">
        <v>32</v>
      </c>
      <c r="D84" s="8">
        <v>640.62</v>
      </c>
      <c r="E84" s="8">
        <f>D84</f>
        <v>640.62</v>
      </c>
      <c r="F84" s="31"/>
      <c r="G84" s="31"/>
      <c r="H84" s="38" t="s">
        <v>46</v>
      </c>
    </row>
    <row r="85" spans="1:8" s="7" customFormat="1" ht="38.450000000000003" customHeight="1">
      <c r="A85" s="9">
        <v>3</v>
      </c>
      <c r="B85" s="12" t="s">
        <v>26</v>
      </c>
      <c r="C85" s="12" t="s">
        <v>38</v>
      </c>
      <c r="D85" s="8">
        <v>3486.12</v>
      </c>
      <c r="E85" s="8">
        <f>D85</f>
        <v>3486.12</v>
      </c>
      <c r="F85" s="31"/>
      <c r="G85" s="31"/>
      <c r="H85" s="38" t="s">
        <v>33</v>
      </c>
    </row>
    <row r="86" spans="1:8" s="7" customFormat="1" ht="48" customHeight="1">
      <c r="A86" s="112" t="s">
        <v>171</v>
      </c>
      <c r="B86" s="113"/>
      <c r="C86" s="113"/>
      <c r="D86" s="113"/>
      <c r="E86" s="113"/>
      <c r="F86" s="113"/>
      <c r="G86" s="113"/>
      <c r="H86" s="114"/>
    </row>
    <row r="87" spans="1:8" s="7" customFormat="1" ht="216.6" customHeight="1">
      <c r="A87" s="94">
        <v>1</v>
      </c>
      <c r="B87" s="128" t="s">
        <v>107</v>
      </c>
      <c r="C87" s="12" t="s">
        <v>108</v>
      </c>
      <c r="D87" s="8" t="s">
        <v>109</v>
      </c>
      <c r="E87" s="8" t="str">
        <f>D87</f>
        <v>( +-) 673 264</v>
      </c>
      <c r="F87" s="31"/>
      <c r="G87" s="31"/>
      <c r="H87" s="38" t="s">
        <v>111</v>
      </c>
    </row>
    <row r="88" spans="1:8" s="7" customFormat="1" ht="96" customHeight="1">
      <c r="A88" s="95"/>
      <c r="B88" s="129"/>
      <c r="C88" s="12" t="s">
        <v>172</v>
      </c>
      <c r="D88" s="8" t="s">
        <v>110</v>
      </c>
      <c r="E88" s="8" t="str">
        <f>D88</f>
        <v>( +-) 283 553,60</v>
      </c>
      <c r="F88" s="31"/>
      <c r="G88" s="31"/>
      <c r="H88" s="38" t="s">
        <v>112</v>
      </c>
    </row>
    <row r="89" spans="1:8" ht="25.9" customHeight="1">
      <c r="A89" s="124" t="s">
        <v>40</v>
      </c>
      <c r="B89" s="125"/>
      <c r="C89" s="125"/>
      <c r="D89" s="125"/>
      <c r="E89" s="125"/>
      <c r="F89" s="125"/>
      <c r="G89" s="125"/>
      <c r="H89" s="126"/>
    </row>
    <row r="90" spans="1:8" s="7" customFormat="1" ht="96.6" customHeight="1">
      <c r="A90" s="27">
        <v>1</v>
      </c>
      <c r="B90" s="27" t="s">
        <v>120</v>
      </c>
      <c r="C90" s="32" t="s">
        <v>61</v>
      </c>
      <c r="D90" s="23" t="s">
        <v>43</v>
      </c>
      <c r="E90" s="23" t="str">
        <f t="shared" ref="E90:E99" si="6">D90</f>
        <v>( +-) 15 000</v>
      </c>
      <c r="F90" s="26"/>
      <c r="G90" s="26"/>
      <c r="H90" s="39" t="s">
        <v>44</v>
      </c>
    </row>
    <row r="91" spans="1:8" s="7" customFormat="1" ht="126" customHeight="1">
      <c r="A91" s="27">
        <v>2</v>
      </c>
      <c r="B91" s="27" t="s">
        <v>52</v>
      </c>
      <c r="C91" s="32" t="s">
        <v>62</v>
      </c>
      <c r="D91" s="23" t="s">
        <v>53</v>
      </c>
      <c r="E91" s="23" t="str">
        <f t="shared" si="6"/>
        <v>( +-) 45 000</v>
      </c>
      <c r="F91" s="26"/>
      <c r="G91" s="26"/>
      <c r="H91" s="39" t="s">
        <v>54</v>
      </c>
    </row>
    <row r="92" spans="1:8" s="7" customFormat="1" ht="112.9" customHeight="1">
      <c r="A92" s="27">
        <v>3</v>
      </c>
      <c r="B92" s="46" t="s">
        <v>123</v>
      </c>
      <c r="C92" s="32" t="s">
        <v>173</v>
      </c>
      <c r="D92" s="23" t="s">
        <v>124</v>
      </c>
      <c r="E92" s="23" t="str">
        <f>D92</f>
        <v>( +-) 34 000</v>
      </c>
      <c r="F92" s="26"/>
      <c r="G92" s="26"/>
      <c r="H92" s="39" t="s">
        <v>125</v>
      </c>
    </row>
    <row r="93" spans="1:8" s="7" customFormat="1" ht="73.150000000000006" customHeight="1">
      <c r="A93" s="133">
        <v>4</v>
      </c>
      <c r="B93" s="130" t="s">
        <v>60</v>
      </c>
      <c r="C93" s="32" t="s">
        <v>122</v>
      </c>
      <c r="D93" s="23" t="s">
        <v>58</v>
      </c>
      <c r="E93" s="23" t="str">
        <f t="shared" si="6"/>
        <v>( +-) 1 500 000</v>
      </c>
      <c r="F93" s="26"/>
      <c r="G93" s="26"/>
      <c r="H93" s="39" t="s">
        <v>59</v>
      </c>
    </row>
    <row r="94" spans="1:8" s="7" customFormat="1" ht="74.45" customHeight="1">
      <c r="A94" s="134"/>
      <c r="B94" s="131"/>
      <c r="C94" s="32" t="s">
        <v>121</v>
      </c>
      <c r="D94" s="23" t="s">
        <v>51</v>
      </c>
      <c r="E94" s="23" t="str">
        <f t="shared" si="6"/>
        <v>( +-) 250 000</v>
      </c>
      <c r="F94" s="26"/>
      <c r="G94" s="26"/>
      <c r="H94" s="39" t="s">
        <v>63</v>
      </c>
    </row>
    <row r="95" spans="1:8" s="7" customFormat="1" ht="57.6" customHeight="1">
      <c r="A95" s="78">
        <v>5</v>
      </c>
      <c r="B95" s="12" t="s">
        <v>141</v>
      </c>
      <c r="C95" s="79" t="s">
        <v>204</v>
      </c>
      <c r="D95" s="23" t="s">
        <v>142</v>
      </c>
      <c r="E95" s="23" t="str">
        <f t="shared" si="6"/>
        <v>( +-) 95 000</v>
      </c>
      <c r="F95" s="70"/>
      <c r="G95" s="70"/>
      <c r="H95" s="39" t="s">
        <v>226</v>
      </c>
    </row>
    <row r="96" spans="1:8" s="7" customFormat="1" ht="73.900000000000006" customHeight="1">
      <c r="A96" s="27">
        <v>6</v>
      </c>
      <c r="B96" s="27" t="s">
        <v>102</v>
      </c>
      <c r="C96" s="32" t="s">
        <v>174</v>
      </c>
      <c r="D96" s="23" t="s">
        <v>103</v>
      </c>
      <c r="E96" s="23" t="str">
        <f t="shared" si="6"/>
        <v xml:space="preserve">( +-) 10 000 000 </v>
      </c>
      <c r="F96" s="26"/>
      <c r="G96" s="26"/>
      <c r="H96" s="39" t="s">
        <v>104</v>
      </c>
    </row>
    <row r="97" spans="1:8" s="7" customFormat="1" ht="75.599999999999994" customHeight="1">
      <c r="A97" s="27">
        <v>7</v>
      </c>
      <c r="B97" s="27" t="s">
        <v>181</v>
      </c>
      <c r="C97" s="32" t="s">
        <v>175</v>
      </c>
      <c r="D97" s="23" t="s">
        <v>184</v>
      </c>
      <c r="E97" s="23" t="str">
        <f t="shared" si="6"/>
        <v>(+,-) 116 000</v>
      </c>
      <c r="F97" s="26"/>
      <c r="G97" s="26"/>
      <c r="H97" s="39" t="s">
        <v>297</v>
      </c>
    </row>
    <row r="98" spans="1:8" s="7" customFormat="1" ht="187.15" customHeight="1">
      <c r="A98" s="96">
        <v>8</v>
      </c>
      <c r="B98" s="96" t="s">
        <v>131</v>
      </c>
      <c r="C98" s="32" t="s">
        <v>133</v>
      </c>
      <c r="D98" s="23" t="s">
        <v>136</v>
      </c>
      <c r="E98" s="23" t="str">
        <f t="shared" si="6"/>
        <v>( +-) 300 000</v>
      </c>
      <c r="F98" s="26"/>
      <c r="G98" s="26"/>
      <c r="H98" s="39" t="s">
        <v>152</v>
      </c>
    </row>
    <row r="99" spans="1:8" s="7" customFormat="1" ht="78" customHeight="1">
      <c r="A99" s="132"/>
      <c r="B99" s="97"/>
      <c r="C99" s="32" t="s">
        <v>134</v>
      </c>
      <c r="D99" s="23" t="s">
        <v>132</v>
      </c>
      <c r="E99" s="23" t="str">
        <f t="shared" si="6"/>
        <v>( +-) 900 100</v>
      </c>
      <c r="F99" s="26"/>
      <c r="G99" s="26"/>
      <c r="H99" s="39" t="s">
        <v>135</v>
      </c>
    </row>
    <row r="100" spans="1:8" s="7" customFormat="1" ht="170.25" customHeight="1">
      <c r="A100" s="52">
        <v>9</v>
      </c>
      <c r="B100" s="52" t="s">
        <v>14</v>
      </c>
      <c r="C100" s="55" t="s">
        <v>150</v>
      </c>
      <c r="D100" s="56" t="s">
        <v>151</v>
      </c>
      <c r="E100" s="56" t="str">
        <f>D100</f>
        <v>( +-) 98 000</v>
      </c>
      <c r="F100" s="26"/>
      <c r="G100" s="26"/>
      <c r="H100" s="58" t="s">
        <v>253</v>
      </c>
    </row>
    <row r="101" spans="1:8" s="7" customFormat="1" ht="78" customHeight="1">
      <c r="A101" s="27">
        <v>10</v>
      </c>
      <c r="B101" s="27" t="s">
        <v>182</v>
      </c>
      <c r="C101" s="32" t="s">
        <v>185</v>
      </c>
      <c r="D101" s="23" t="s">
        <v>183</v>
      </c>
      <c r="E101" s="23" t="str">
        <f>D101</f>
        <v>(+,-) 55 000</v>
      </c>
      <c r="F101" s="63"/>
      <c r="G101" s="63"/>
      <c r="H101" s="39" t="s">
        <v>192</v>
      </c>
    </row>
    <row r="102" spans="1:8" s="7" customFormat="1" ht="110.45" customHeight="1">
      <c r="A102" s="27">
        <v>11</v>
      </c>
      <c r="B102" s="93" t="s">
        <v>187</v>
      </c>
      <c r="C102" s="32" t="s">
        <v>188</v>
      </c>
      <c r="D102" s="23">
        <v>1000000</v>
      </c>
      <c r="E102" s="23" t="s">
        <v>189</v>
      </c>
      <c r="F102" s="67"/>
      <c r="G102" s="67"/>
      <c r="H102" s="76" t="s">
        <v>222</v>
      </c>
    </row>
    <row r="103" spans="1:8" s="7" customFormat="1" ht="145.9" customHeight="1">
      <c r="A103" s="85">
        <v>12</v>
      </c>
      <c r="B103" s="85" t="s">
        <v>235</v>
      </c>
      <c r="C103" s="86" t="s">
        <v>238</v>
      </c>
      <c r="D103" s="23" t="s">
        <v>234</v>
      </c>
      <c r="E103" s="23" t="str">
        <f t="shared" ref="E103:E110" si="7">D103</f>
        <v>(+,- 661 000)</v>
      </c>
      <c r="F103" s="70"/>
      <c r="G103" s="70"/>
      <c r="H103" s="76" t="s">
        <v>246</v>
      </c>
    </row>
    <row r="104" spans="1:8" s="7" customFormat="1" ht="71.45" customHeight="1">
      <c r="A104" s="85">
        <v>13</v>
      </c>
      <c r="B104" s="85" t="s">
        <v>236</v>
      </c>
      <c r="C104" s="86" t="s">
        <v>239</v>
      </c>
      <c r="D104" s="23" t="s">
        <v>237</v>
      </c>
      <c r="E104" s="23" t="str">
        <f t="shared" si="7"/>
        <v>(+,-) 562 000</v>
      </c>
      <c r="F104" s="70"/>
      <c r="G104" s="70"/>
      <c r="H104" s="76" t="s">
        <v>247</v>
      </c>
    </row>
    <row r="105" spans="1:8" s="7" customFormat="1" ht="71.45" customHeight="1">
      <c r="A105" s="85">
        <v>14</v>
      </c>
      <c r="B105" s="85" t="s">
        <v>240</v>
      </c>
      <c r="C105" s="86" t="s">
        <v>244</v>
      </c>
      <c r="D105" s="23" t="s">
        <v>241</v>
      </c>
      <c r="E105" s="23" t="str">
        <f t="shared" si="7"/>
        <v>(+,-) 311 635</v>
      </c>
      <c r="F105" s="70"/>
      <c r="G105" s="70"/>
      <c r="H105" s="76" t="s">
        <v>252</v>
      </c>
    </row>
    <row r="106" spans="1:8" s="7" customFormat="1" ht="112.9" customHeight="1">
      <c r="A106" s="85">
        <v>15</v>
      </c>
      <c r="B106" s="85" t="s">
        <v>242</v>
      </c>
      <c r="C106" s="86" t="s">
        <v>245</v>
      </c>
      <c r="D106" s="23" t="s">
        <v>243</v>
      </c>
      <c r="E106" s="23" t="str">
        <f t="shared" si="7"/>
        <v>(+,-) 400 000</v>
      </c>
      <c r="F106" s="70"/>
      <c r="G106" s="70"/>
      <c r="H106" s="76" t="s">
        <v>251</v>
      </c>
    </row>
    <row r="107" spans="1:8" s="7" customFormat="1" ht="72.599999999999994" customHeight="1">
      <c r="A107" s="90">
        <v>16</v>
      </c>
      <c r="B107" s="90" t="s">
        <v>259</v>
      </c>
      <c r="C107" s="89" t="s">
        <v>260</v>
      </c>
      <c r="D107" s="23" t="s">
        <v>189</v>
      </c>
      <c r="E107" s="23" t="str">
        <f t="shared" si="7"/>
        <v>(+,-) 500 000</v>
      </c>
      <c r="F107" s="70"/>
      <c r="G107" s="70"/>
      <c r="H107" s="76" t="s">
        <v>298</v>
      </c>
    </row>
    <row r="108" spans="1:8" s="7" customFormat="1" ht="60" customHeight="1">
      <c r="A108" s="90">
        <v>17</v>
      </c>
      <c r="B108" s="90" t="s">
        <v>261</v>
      </c>
      <c r="C108" s="89" t="s">
        <v>262</v>
      </c>
      <c r="D108" s="23" t="s">
        <v>263</v>
      </c>
      <c r="E108" s="23" t="str">
        <f t="shared" si="7"/>
        <v>(+,-) 13 626</v>
      </c>
      <c r="F108" s="70"/>
      <c r="G108" s="70"/>
      <c r="H108" s="76" t="s">
        <v>264</v>
      </c>
    </row>
    <row r="109" spans="1:8" s="7" customFormat="1" ht="97.15" customHeight="1">
      <c r="A109" s="90">
        <v>18</v>
      </c>
      <c r="B109" s="90" t="s">
        <v>265</v>
      </c>
      <c r="C109" s="89" t="s">
        <v>266</v>
      </c>
      <c r="D109" s="23" t="s">
        <v>267</v>
      </c>
      <c r="E109" s="23" t="str">
        <f t="shared" si="7"/>
        <v>(+,-) 250 000</v>
      </c>
      <c r="F109" s="70"/>
      <c r="G109" s="70"/>
      <c r="H109" s="76" t="s">
        <v>268</v>
      </c>
    </row>
    <row r="110" spans="1:8" s="7" customFormat="1" ht="63.6" customHeight="1">
      <c r="A110" s="92">
        <v>19</v>
      </c>
      <c r="B110" s="92" t="s">
        <v>273</v>
      </c>
      <c r="C110" s="91" t="s">
        <v>274</v>
      </c>
      <c r="D110" s="23" t="s">
        <v>275</v>
      </c>
      <c r="E110" s="23" t="str">
        <f t="shared" si="7"/>
        <v>(+,-) 50 000</v>
      </c>
      <c r="F110" s="70"/>
      <c r="G110" s="70"/>
      <c r="H110" s="76" t="s">
        <v>276</v>
      </c>
    </row>
    <row r="111" spans="1:8" s="7" customFormat="1" ht="65.45" customHeight="1">
      <c r="A111" s="92">
        <v>20</v>
      </c>
      <c r="B111" s="92" t="s">
        <v>265</v>
      </c>
      <c r="C111" s="91" t="s">
        <v>277</v>
      </c>
      <c r="D111" s="23" t="s">
        <v>275</v>
      </c>
      <c r="E111" s="23" t="str">
        <f>D111</f>
        <v>(+,-) 50 000</v>
      </c>
      <c r="F111" s="70"/>
      <c r="G111" s="70"/>
      <c r="H111" s="76" t="s">
        <v>278</v>
      </c>
    </row>
    <row r="112" spans="1:8" s="7" customFormat="1" ht="93.6" customHeight="1">
      <c r="A112" s="92">
        <v>21</v>
      </c>
      <c r="B112" s="92" t="s">
        <v>279</v>
      </c>
      <c r="C112" s="91" t="s">
        <v>280</v>
      </c>
      <c r="D112" s="23" t="s">
        <v>281</v>
      </c>
      <c r="E112" s="23" t="str">
        <f>D112</f>
        <v>(+,-) 35 000</v>
      </c>
      <c r="F112" s="70"/>
      <c r="G112" s="70"/>
      <c r="H112" s="76" t="s">
        <v>282</v>
      </c>
    </row>
    <row r="113" spans="1:9" s="7" customFormat="1" ht="79.900000000000006" customHeight="1">
      <c r="A113" s="92">
        <v>22</v>
      </c>
      <c r="B113" s="92" t="s">
        <v>283</v>
      </c>
      <c r="C113" s="91" t="s">
        <v>284</v>
      </c>
      <c r="D113" s="23" t="s">
        <v>285</v>
      </c>
      <c r="E113" s="23" t="str">
        <f>D113</f>
        <v>(+,-) 81 000</v>
      </c>
      <c r="F113" s="70"/>
      <c r="G113" s="70"/>
      <c r="H113" s="76" t="s">
        <v>286</v>
      </c>
    </row>
    <row r="114" spans="1:9" s="7" customFormat="1" ht="79.150000000000006" customHeight="1">
      <c r="A114" s="92">
        <v>23</v>
      </c>
      <c r="B114" s="12" t="s">
        <v>292</v>
      </c>
      <c r="C114" s="79" t="s">
        <v>293</v>
      </c>
      <c r="D114" s="8" t="s">
        <v>287</v>
      </c>
      <c r="E114" s="8" t="str">
        <f>D114</f>
        <v>(+,-) 120 000</v>
      </c>
      <c r="F114" s="9"/>
      <c r="G114" s="9"/>
      <c r="H114" s="76" t="s">
        <v>294</v>
      </c>
    </row>
    <row r="115" spans="1:9" s="7" customFormat="1" ht="131.44999999999999" customHeight="1">
      <c r="A115" s="92">
        <v>24</v>
      </c>
      <c r="B115" s="92" t="s">
        <v>288</v>
      </c>
      <c r="C115" s="91" t="s">
        <v>289</v>
      </c>
      <c r="D115" s="23" t="s">
        <v>290</v>
      </c>
      <c r="E115" s="23" t="str">
        <f>D115</f>
        <v>(+,-) 41 000</v>
      </c>
      <c r="F115" s="70"/>
      <c r="G115" s="70"/>
      <c r="H115" s="76" t="s">
        <v>291</v>
      </c>
    </row>
    <row r="116" spans="1:9" s="7" customFormat="1" ht="21" customHeight="1">
      <c r="A116" s="92"/>
      <c r="B116" s="92"/>
      <c r="C116" s="91"/>
      <c r="D116" s="23"/>
      <c r="E116" s="23"/>
      <c r="F116" s="70"/>
      <c r="G116" s="70"/>
      <c r="H116" s="76"/>
    </row>
    <row r="117" spans="1:9" s="7" customFormat="1" ht="21" customHeight="1">
      <c r="A117" s="92"/>
      <c r="B117" s="92"/>
      <c r="C117" s="91"/>
      <c r="D117" s="23"/>
      <c r="E117" s="23"/>
      <c r="F117" s="70"/>
      <c r="G117" s="70"/>
      <c r="H117" s="76"/>
    </row>
    <row r="118" spans="1:9" s="7" customFormat="1" ht="37.15" customHeight="1">
      <c r="A118" s="112" t="s">
        <v>254</v>
      </c>
      <c r="B118" s="113"/>
      <c r="C118" s="113"/>
      <c r="D118" s="113"/>
      <c r="E118" s="113"/>
      <c r="F118" s="113"/>
      <c r="G118" s="113"/>
      <c r="H118" s="114"/>
    </row>
    <row r="119" spans="1:9" s="7" customFormat="1" ht="94.15" customHeight="1">
      <c r="A119" s="88">
        <v>1</v>
      </c>
      <c r="B119" s="88" t="s">
        <v>258</v>
      </c>
      <c r="C119" s="87" t="s">
        <v>255</v>
      </c>
      <c r="D119" s="23" t="s">
        <v>256</v>
      </c>
      <c r="E119" s="23" t="str">
        <f>D119</f>
        <v>(+,-) 142 000</v>
      </c>
      <c r="F119" s="70"/>
      <c r="G119" s="70"/>
      <c r="H119" s="76" t="s">
        <v>257</v>
      </c>
    </row>
    <row r="120" spans="1:9" s="7" customFormat="1" ht="61.15" customHeight="1">
      <c r="A120" s="27"/>
      <c r="B120" s="27" t="s">
        <v>42</v>
      </c>
      <c r="C120" s="127" t="s">
        <v>41</v>
      </c>
      <c r="D120" s="127"/>
      <c r="E120" s="127"/>
      <c r="F120" s="127"/>
      <c r="G120" s="127"/>
      <c r="H120" s="127"/>
    </row>
    <row r="121" spans="1:9" ht="28.5" customHeight="1">
      <c r="A121" s="16"/>
      <c r="B121" s="16"/>
      <c r="C121" s="17"/>
      <c r="D121" s="18"/>
      <c r="E121" s="18"/>
      <c r="F121" s="15"/>
      <c r="G121" s="15"/>
      <c r="H121" s="40"/>
    </row>
    <row r="122" spans="1:9" s="10" customFormat="1" ht="33" customHeight="1">
      <c r="A122" s="109" t="s">
        <v>9</v>
      </c>
      <c r="B122" s="109"/>
      <c r="C122" s="109"/>
      <c r="D122" s="109"/>
      <c r="E122" s="109"/>
      <c r="F122" s="109"/>
      <c r="G122" s="109"/>
      <c r="H122" s="109"/>
      <c r="I122" s="3"/>
    </row>
    <row r="123" spans="1:9" s="10" customFormat="1" ht="81" customHeight="1">
      <c r="A123" s="11"/>
      <c r="H123" s="41"/>
    </row>
    <row r="126" spans="1:9" ht="81" customHeight="1">
      <c r="E126" s="10" t="s">
        <v>11</v>
      </c>
    </row>
  </sheetData>
  <mergeCells count="38">
    <mergeCell ref="A122:H122"/>
    <mergeCell ref="A89:H89"/>
    <mergeCell ref="C120:H120"/>
    <mergeCell ref="A86:H86"/>
    <mergeCell ref="B87:B88"/>
    <mergeCell ref="B93:B94"/>
    <mergeCell ref="A98:A99"/>
    <mergeCell ref="A93:A94"/>
    <mergeCell ref="A87:A88"/>
    <mergeCell ref="A118:H118"/>
    <mergeCell ref="B11:B12"/>
    <mergeCell ref="B15:B16"/>
    <mergeCell ref="A22:H22"/>
    <mergeCell ref="A24:H24"/>
    <mergeCell ref="B98:B99"/>
    <mergeCell ref="A82:H82"/>
    <mergeCell ref="A78:H78"/>
    <mergeCell ref="A80:H80"/>
    <mergeCell ref="A74:H74"/>
    <mergeCell ref="A20:H20"/>
    <mergeCell ref="A19:C19"/>
    <mergeCell ref="B48:B49"/>
    <mergeCell ref="B73:C73"/>
    <mergeCell ref="E56:E57"/>
    <mergeCell ref="H56:H57"/>
    <mergeCell ref="A48:A49"/>
    <mergeCell ref="E1:H1"/>
    <mergeCell ref="E2:H2"/>
    <mergeCell ref="E3:H3"/>
    <mergeCell ref="A5:H5"/>
    <mergeCell ref="A10:H10"/>
    <mergeCell ref="A6:H6"/>
    <mergeCell ref="A56:A57"/>
    <mergeCell ref="B56:B57"/>
    <mergeCell ref="C56:C57"/>
    <mergeCell ref="D56:D57"/>
    <mergeCell ref="A65:A66"/>
    <mergeCell ref="B65:B66"/>
  </mergeCells>
  <pageMargins left="0.98425196850393704" right="0" top="0.39370078740157483" bottom="0" header="0" footer="0.15748031496062992"/>
  <pageSetup paperSize="9" scale="61" orientation="portrait" r:id="rId1"/>
  <rowBreaks count="8" manualBreakCount="8">
    <brk id="19" max="16383" man="1"/>
    <brk id="38" max="7" man="1"/>
    <brk id="52" max="7" man="1"/>
    <brk id="63" max="7" man="1"/>
    <brk id="73" max="7" man="1"/>
    <brk id="90" max="7" man="1"/>
    <brk id="101" max="7" man="1"/>
    <brk id="12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 бюдж комісія </vt:lpstr>
      <vt:lpstr>' бюдж комісія '!Заголовки_для_друку</vt:lpstr>
      <vt:lpstr>' бюдж комісія '!Область_друку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Margarita</cp:lastModifiedBy>
  <cp:lastPrinted>2025-03-12T09:38:58Z</cp:lastPrinted>
  <dcterms:created xsi:type="dcterms:W3CDTF">2018-03-12T13:27:15Z</dcterms:created>
  <dcterms:modified xsi:type="dcterms:W3CDTF">2025-03-12T09:39:19Z</dcterms:modified>
</cp:coreProperties>
</file>