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Table 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/>
  <c r="G53" s="1"/>
  <c r="G52"/>
  <c r="J24"/>
  <c r="J25"/>
  <c r="J26"/>
  <c r="J27"/>
  <c r="J52" s="1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6"/>
  <c r="J7"/>
  <c r="J8"/>
  <c r="J9"/>
  <c r="J51" s="1"/>
  <c r="J10"/>
  <c r="J11"/>
  <c r="J12"/>
  <c r="J13"/>
  <c r="J14"/>
  <c r="J15"/>
  <c r="J16"/>
  <c r="J17"/>
  <c r="J18"/>
  <c r="J19"/>
  <c r="J20"/>
  <c r="J21"/>
  <c r="J5"/>
  <c r="H52"/>
  <c r="I52"/>
  <c r="H51"/>
  <c r="I51"/>
  <c r="F53"/>
  <c r="F52"/>
  <c r="F51"/>
  <c r="J23"/>
  <c r="I53" l="1"/>
  <c r="H53"/>
  <c r="J53" l="1"/>
</calcChain>
</file>

<file path=xl/sharedStrings.xml><?xml version="1.0" encoding="utf-8"?>
<sst xmlns="http://schemas.openxmlformats.org/spreadsheetml/2006/main" count="173" uniqueCount="104">
  <si>
    <t>Розпочаті публічні інвестиційні проекти (програми публічних інвестицій)</t>
  </si>
  <si>
    <t xml:space="preserve"> Нові публічні інвестиційні проекти (програми публічних інвестицій):</t>
  </si>
  <si>
    <t>Капітальний ремонт І частини даху Ніжинської ЗОШ І-ІІІ ст. №7 по вул. Гоголя, 15</t>
  </si>
  <si>
    <t>Капітальний ремонт Будинку, де народився Ю.Ф.Лисянський по вулиці Богушевича,1 в м.Ніжин Чернігівської області</t>
  </si>
  <si>
    <t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гімназії № 16 Ніжинської міської ради Чернігівської області</t>
  </si>
  <si>
    <t>121025-B6F0450B</t>
  </si>
  <si>
    <t>121125-C3F4E1BE</t>
  </si>
  <si>
    <t>150925-8DBC4679</t>
  </si>
  <si>
    <t>111125-AAFE3933</t>
  </si>
  <si>
    <t>Освіта і наука</t>
  </si>
  <si>
    <t>Культура та інформація</t>
  </si>
  <si>
    <t>Муніципальна інфраструктура та послуги</t>
  </si>
  <si>
    <t>Всього нові проекти</t>
  </si>
  <si>
    <t>Разом розпочаті та нові ПІП:</t>
  </si>
  <si>
    <t>Унікальний ідентифікатор публічного інвестиційного проекту / програми публічних інвестицій</t>
  </si>
  <si>
    <t>010426-F53FF79B</t>
  </si>
  <si>
    <t>270326-19831904</t>
  </si>
  <si>
    <t>311225-CC231F0E</t>
  </si>
  <si>
    <t>240326-F7736B46</t>
  </si>
  <si>
    <t>300326-6B311708</t>
  </si>
  <si>
    <t>250326-1D7A2A9D</t>
  </si>
  <si>
    <t>180326-C18DF24C</t>
  </si>
  <si>
    <t>090126-72D1055F</t>
  </si>
  <si>
    <t>250925-E3F7D890</t>
  </si>
  <si>
    <t>010426-525DE012</t>
  </si>
  <si>
    <t>310326-9EBEB369</t>
  </si>
  <si>
    <t>290925-7B681D04</t>
  </si>
  <si>
    <t>140126-1C5EF098</t>
  </si>
  <si>
    <t>310326-DE76CBA9</t>
  </si>
  <si>
    <t>190326-7572EEC3</t>
  </si>
  <si>
    <t>020426-2A5954B6</t>
  </si>
  <si>
    <t>241025-25E28367</t>
  </si>
  <si>
    <t>060426-320FCB5D</t>
  </si>
  <si>
    <t>300326-DCA67CBF</t>
  </si>
  <si>
    <t>160326-671D1B1D</t>
  </si>
  <si>
    <t>250326-39A7F8FF</t>
  </si>
  <si>
    <t>Нове будівництво карт мулових майданчиків очисних споруд на території Талалаївської територіальної громади Ніжинського району Чернігівської області (кадастровий номер 7423383200:06:001:0114)</t>
  </si>
  <si>
    <t>Реконструкція нежитлової будівлі (дитячий садок) під соціальний гуртожиток</t>
  </si>
  <si>
    <t>Капітальний ремонт частини протирадіаційного укриття на 600 чоловік Ніжинської гімназії № 15 «Основа» Ніжинської міської ради в м. Ніжині по вул. Об’їжджа,123 Чернігівської області</t>
  </si>
  <si>
    <t>Нове будівництво артезіанської свердловини за адресою: вул.Червона Гребля, 20-В, м.Ніжин, Чернігівська область.</t>
  </si>
  <si>
    <t>Артезіанська свердловина по вул.Козача (Червонокозача), 5, м.Ніжин, Чернігівськлї області – будівництво</t>
  </si>
  <si>
    <t>Будівництво футбольного поля зі штучним покриттям на території Ніжинської дитячо-юнацької спортивної футбольної школи Ніжинської міської ради Чернігівської області за адресою вул. Шевченка, 103 А в м.Ніжин.</t>
  </si>
  <si>
    <t>Створення освітнього простору у межах реформи "Нова українська школа" (ліцей)</t>
  </si>
  <si>
    <t>Капітальний ремонт частини громадської будівлі головного корпусу №1 "Дитяче відділення" КНП "Ніжинська центральна міська лікарня імені_x000D_
Миколи Галицького" Ніжинської міської ради Чернігівської області за адресою: Чернігівська область, м.Ніжин, вул.Амосова академіка,1</t>
  </si>
  <si>
    <t>Капітальний ремонт даху Ніжинської гімназії №1 Ніжинської міської ради в м. Ніжин по вул. Гребінки,4 Чернігівської області</t>
  </si>
  <si>
    <t>Капітальний ремонт харчоблоку ННВК №16 «Престиж»  по вул. 3-й мікрорайнон, 11, в м. Ніжині Чернігівської області</t>
  </si>
  <si>
    <t>Капітальний ремонт частини даху Ніжинської гімназії №2 Ніжинської міської ради в м. Ніжин по вул. Шевченка, 56 Чернігівської обл.</t>
  </si>
  <si>
    <t>Будівництво світлофорного об'єкта на перехресті вулиць Шевченка-вул. Синяківська в м. Ніжин, Чернігівської області</t>
  </si>
  <si>
    <t>Придбання медичного обладнання (комп’ютерного томографа) для КНП "Ніжинська міська стоматологічна поліклініка" Ніжинської міської ради Чернігівської області</t>
  </si>
  <si>
    <t>Капітальний ремонт частини приміщень художнього відділу Ніжинського краєзнавчого музею  ім. І.Спаського, м. Ніжин , вул. Небесної сотні, буд. 11 ,</t>
  </si>
  <si>
    <t>Реконструкція комутаційної кімнати Виконавчого комітету Ніжинської міської ради Чернігівської області за адресою: м.Ніжин, площа імені Івана Франка, будинок 1</t>
  </si>
  <si>
    <t xml:space="preserve">Встановлення автоматичної системи пожежної сигналізації, оповіщення про пожежу, управління евакуацією людей, устаткування, передавання тривожних сповіщень у  приміщенні Ніжинської гімназії № 15 "Основа" Ніжинської міської ради Чернігівської області, за адресою: Чернігівська область, місто Ніжин, вул. Об'їжджа, 123_x000D_
</t>
  </si>
  <si>
    <t>Капітальний ремонт з винесенням мереж водопроводу та каналізації за межі будівництва за адресою: Чернігівська область, місто Ніжин, вулиця Прощенка Станіслава, будинок 21</t>
  </si>
  <si>
    <t>Створення освітнього простору у межах реформи "Нова українська школа"</t>
  </si>
  <si>
    <t>Система надання планової ендоскопічної допомоги поліклініки КНП «Ніжинська центральна міська лікарня ім. Миколи Галицького» (закупівля відеогастроскопа)</t>
  </si>
  <si>
    <t>Капітальний ремонт приміщень Ніжинської гімназії №17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Прилуцька, 162</t>
  </si>
  <si>
    <t>«Капітальний ремонт приміщень Ніжинської гімназії №10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Станіслава Прощенка, 54»</t>
  </si>
  <si>
    <t>Нове будівництво місцевої автоматизованої системи централізованого оповіщення Ніжинської міської територіальної громади Чернігівської області</t>
  </si>
  <si>
    <t>Капітальний ремонт приміщень навчальних корпусів 1, 2, майстерні і фізкультурно-оздоровчого комплексу Ніжинської гімназії №9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Шевченка, 103</t>
  </si>
  <si>
    <t>Придбання комплектів комп'ютерного обладнання</t>
  </si>
  <si>
    <t>Житло</t>
  </si>
  <si>
    <t>Спорт та фізичне виховання</t>
  </si>
  <si>
    <t>Охорона здоров’я</t>
  </si>
  <si>
    <t>Транспорт</t>
  </si>
  <si>
    <t>Публічні послуги і повʼязана з ними цифровізація</t>
  </si>
  <si>
    <t>Громадська безпека</t>
  </si>
  <si>
    <t>Управління освіти Ніжинської міської ради Чернігівської області/02147606</t>
  </si>
  <si>
    <t>Виконавчий комітет Ніжинської міської ради Чернігівської області / 04061783</t>
  </si>
  <si>
    <t>Управління культури і туризму Ніжинської міської ради Чернігівської області / 35281134</t>
  </si>
  <si>
    <t>Відділ з питань фізичної культури та спорту Ніжинської міської ради Чернігівської області / 38744471</t>
  </si>
  <si>
    <t>Управління освіти Ніжинської міської ради Чернігівської області / 02147606</t>
  </si>
  <si>
    <t>Управління житлово-комунального господарства та будівництва Ніжинської міської ради Чернігівської області / 32009931</t>
  </si>
  <si>
    <t xml:space="preserve">Управління культури і туризму Ніжинської міської ради / 35281134 </t>
  </si>
  <si>
    <t>Міський бюджет</t>
  </si>
  <si>
    <t>Державний бюджет</t>
  </si>
  <si>
    <t>Міський бюджет (співфінансування)</t>
  </si>
  <si>
    <t>Орієнтовна загальна вартість проєкту</t>
  </si>
  <si>
    <t>150925-A917D0F3</t>
  </si>
  <si>
    <t>220925-BDDA7467</t>
  </si>
  <si>
    <t>№ п/п</t>
  </si>
  <si>
    <t>Назва публічного інвестиційного проекту / програми публічних інвестицій</t>
  </si>
  <si>
    <t>Сектор/ галузь</t>
  </si>
  <si>
    <r>
      <rPr>
        <b/>
        <sz val="13"/>
        <rFont val="Times New Roman"/>
        <family val="1"/>
        <charset val="204"/>
      </rPr>
      <t>Розподіл публічних інвестицій на підготовку та реалізацію публічних інвестиційних проектів
та програм публічних інвестицій</t>
    </r>
  </si>
  <si>
    <t>Джерела і механізми фінансового забезпечення</t>
  </si>
  <si>
    <t>Головний розпорядник бюджетних коштів</t>
  </si>
  <si>
    <t>разом</t>
  </si>
  <si>
    <t>Всього розпочаті проекти</t>
  </si>
  <si>
    <t>Наталія КОЛЕСНИК</t>
  </si>
  <si>
    <t>Людмила ПИСАРЕНКО</t>
  </si>
  <si>
    <t>Начальник фінансового управління, заступник голови комісії з питань розподілу публічних інвестицій</t>
  </si>
  <si>
    <t>Консолідований перелік (ЗМІНИ)
публічних інвестиційних проектів та програм публічних інвестицій єдиного проектного портфеля публічних інвестицій Ніжинської міської територіальної громади і розподіл публічних інвестицій на їх підготовку та реалізацію за  роками                                                                                                                                                                                           в  розрізі  джерел і механізмів фінансового забезпечення</t>
  </si>
  <si>
    <t>Транспорт та послуги поштового зв'язку</t>
  </si>
  <si>
    <t>Охона здоров'я</t>
  </si>
  <si>
    <t>020726-1F68BE8D</t>
  </si>
  <si>
    <t>020726-44B6FC7E</t>
  </si>
  <si>
    <t>300326-038973AE</t>
  </si>
  <si>
    <t>300326-B18B6C3E</t>
  </si>
  <si>
    <t>310326-DCA442EE</t>
  </si>
  <si>
    <t xml:space="preserve">Реконструкція пішоходного переходу по вул. Шевченка біля будинку №113 в місті Ніжин, Чернігівської області </t>
  </si>
  <si>
    <t>Будівництво спортивного залу із ПРУ для Ніжинської гімназії №10 за адресою: вул. Прощенка Станіслава, 54, м.Ніжин, Чернігівської області</t>
  </si>
  <si>
    <t>Капітальний ремонт з винесенням мереж теплопостачання за межі будівництва за адресою: Чернігівська область, місто Ніжин, вулиця Прощенка Станіслава, будинок 21</t>
  </si>
  <si>
    <t>Капітальний ремонт з винесенням трубопроводу системи постачання киснем Ніжинської центральної міської лікарні імені Миколи Галицького за межі будівницва за адресою: Чернігівська область, місто Ніжин, вулиця Прощенка Станіслава, будинок 21</t>
  </si>
  <si>
    <t>Реконструкція лінії електропостачання до нежитлової будівлі №198е по вул. Овдіївська в м.Ніжин</t>
  </si>
  <si>
    <t>Секретар комісії з питань розподілу публічних інвестицій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</si>
</sst>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sz val="13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4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4" fontId="3" fillId="0" borderId="0" xfId="0" applyNumberFormat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4" fontId="8" fillId="0" borderId="6" xfId="0" applyNumberFormat="1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7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vertical="top" wrapText="1"/>
    </xf>
    <xf numFmtId="0" fontId="0" fillId="0" borderId="6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0</xdr:rowOff>
    </xdr:from>
    <xdr:ext cx="98552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9855200" cy="0"/>
        </a:xfrm>
        <a:custGeom>
          <a:avLst/>
          <a:gdLst/>
          <a:ahLst/>
          <a:cxnLst/>
          <a:rect l="0" t="0" r="0" b="0"/>
          <a:pathLst>
            <a:path w="9855200">
              <a:moveTo>
                <a:pt x="0" y="0"/>
              </a:moveTo>
              <a:lnTo>
                <a:pt x="98552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2</xdr:col>
      <xdr:colOff>0</xdr:colOff>
      <xdr:row>53</xdr:row>
      <xdr:rowOff>0</xdr:rowOff>
    </xdr:from>
    <xdr:ext cx="98552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923925" y="43281600"/>
          <a:ext cx="9855200" cy="0"/>
        </a:xfrm>
        <a:custGeom>
          <a:avLst/>
          <a:gdLst/>
          <a:ahLst/>
          <a:cxnLst/>
          <a:rect l="0" t="0" r="0" b="0"/>
          <a:pathLst>
            <a:path w="9855200">
              <a:moveTo>
                <a:pt x="0" y="0"/>
              </a:moveTo>
              <a:lnTo>
                <a:pt x="98552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62"/>
  <sheetViews>
    <sheetView tabSelected="1" topLeftCell="B25" workbookViewId="0">
      <selection activeCell="D26" sqref="D26:D29"/>
    </sheetView>
  </sheetViews>
  <sheetFormatPr defaultRowHeight="12.75"/>
  <cols>
    <col min="1" max="1" width="9.33203125" style="2"/>
    <col min="2" max="2" width="6.83203125" style="2" customWidth="1"/>
    <col min="3" max="3" width="23.5" style="2" customWidth="1"/>
    <col min="4" max="4" width="74.33203125" style="2" customWidth="1"/>
    <col min="5" max="5" width="28.6640625" style="2" customWidth="1"/>
    <col min="6" max="6" width="22.1640625" style="2" customWidth="1"/>
    <col min="7" max="7" width="22.6640625" style="2" customWidth="1"/>
    <col min="8" max="8" width="22.5" style="2" customWidth="1"/>
    <col min="9" max="9" width="19" style="2" customWidth="1"/>
    <col min="10" max="11" width="22.33203125" style="2" customWidth="1"/>
    <col min="12" max="12" width="40.1640625" style="2" customWidth="1"/>
    <col min="13" max="13" width="22.83203125" style="2" customWidth="1"/>
    <col min="14" max="14" width="39.5" style="2" customWidth="1"/>
    <col min="15" max="16384" width="9.33203125" style="2"/>
  </cols>
  <sheetData>
    <row r="1" spans="2:14" ht="74.45" customHeight="1">
      <c r="B1" s="45" t="s">
        <v>90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4" ht="70.5" customHeight="1">
      <c r="B2" s="47" t="s">
        <v>79</v>
      </c>
      <c r="C2" s="47" t="s">
        <v>14</v>
      </c>
      <c r="D2" s="47" t="s">
        <v>80</v>
      </c>
      <c r="E2" s="47" t="s">
        <v>81</v>
      </c>
      <c r="F2" s="47" t="s">
        <v>76</v>
      </c>
      <c r="G2" s="48" t="s">
        <v>82</v>
      </c>
      <c r="H2" s="48"/>
      <c r="I2" s="48"/>
      <c r="J2" s="48"/>
      <c r="K2" s="47" t="s">
        <v>83</v>
      </c>
      <c r="L2" s="47" t="s">
        <v>84</v>
      </c>
      <c r="M2" s="3"/>
    </row>
    <row r="3" spans="2:14" ht="83.25" customHeight="1">
      <c r="B3" s="47"/>
      <c r="C3" s="47"/>
      <c r="D3" s="47"/>
      <c r="E3" s="47"/>
      <c r="F3" s="48"/>
      <c r="G3" s="4">
        <v>2026</v>
      </c>
      <c r="H3" s="4">
        <v>2027</v>
      </c>
      <c r="I3" s="4">
        <v>2028</v>
      </c>
      <c r="J3" s="4" t="s">
        <v>85</v>
      </c>
      <c r="K3" s="47"/>
      <c r="L3" s="47"/>
      <c r="M3" s="3"/>
    </row>
    <row r="4" spans="2:14" ht="28.5" customHeight="1">
      <c r="B4" s="5"/>
      <c r="C4" s="41" t="s">
        <v>0</v>
      </c>
      <c r="D4" s="41"/>
      <c r="E4" s="41"/>
      <c r="F4" s="41"/>
      <c r="G4" s="41"/>
      <c r="H4" s="41"/>
      <c r="I4" s="41"/>
      <c r="J4" s="41"/>
      <c r="K4" s="41"/>
      <c r="L4" s="41"/>
    </row>
    <row r="5" spans="2:14" ht="37.5" customHeight="1">
      <c r="B5" s="49">
        <v>1</v>
      </c>
      <c r="C5" s="50" t="s">
        <v>17</v>
      </c>
      <c r="D5" s="57" t="s">
        <v>38</v>
      </c>
      <c r="E5" s="50" t="s">
        <v>9</v>
      </c>
      <c r="F5" s="37">
        <v>29257164</v>
      </c>
      <c r="G5" s="6">
        <v>23287085</v>
      </c>
      <c r="H5" s="6"/>
      <c r="I5" s="6"/>
      <c r="J5" s="6">
        <f>G5</f>
        <v>23287085</v>
      </c>
      <c r="K5" s="7" t="s">
        <v>74</v>
      </c>
      <c r="L5" s="50" t="s">
        <v>70</v>
      </c>
      <c r="N5" s="8"/>
    </row>
    <row r="6" spans="2:14" ht="47.25" customHeight="1">
      <c r="B6" s="39"/>
      <c r="C6" s="51"/>
      <c r="D6" s="58"/>
      <c r="E6" s="51"/>
      <c r="F6" s="52"/>
      <c r="G6" s="6">
        <v>6060080</v>
      </c>
      <c r="H6" s="6"/>
      <c r="I6" s="6"/>
      <c r="J6" s="6">
        <f t="shared" ref="J6:J21" si="0">G6</f>
        <v>6060080</v>
      </c>
      <c r="K6" s="9" t="s">
        <v>75</v>
      </c>
      <c r="L6" s="51"/>
      <c r="N6" s="8"/>
    </row>
    <row r="7" spans="2:14" ht="81" customHeight="1">
      <c r="B7" s="10">
        <v>2</v>
      </c>
      <c r="C7" s="11" t="s">
        <v>23</v>
      </c>
      <c r="D7" s="11" t="s">
        <v>45</v>
      </c>
      <c r="E7" s="11" t="s">
        <v>9</v>
      </c>
      <c r="F7" s="1">
        <v>7026024</v>
      </c>
      <c r="G7" s="1">
        <v>7026024</v>
      </c>
      <c r="H7" s="1"/>
      <c r="I7" s="1"/>
      <c r="J7" s="6">
        <f t="shared" si="0"/>
        <v>7026024</v>
      </c>
      <c r="K7" s="12" t="s">
        <v>73</v>
      </c>
      <c r="L7" s="11" t="s">
        <v>70</v>
      </c>
      <c r="N7" s="8"/>
    </row>
    <row r="8" spans="2:14" ht="99.75" customHeight="1">
      <c r="B8" s="10">
        <v>3</v>
      </c>
      <c r="C8" s="11" t="s">
        <v>31</v>
      </c>
      <c r="D8" s="11" t="s">
        <v>55</v>
      </c>
      <c r="E8" s="11" t="s">
        <v>9</v>
      </c>
      <c r="F8" s="1">
        <v>1443394</v>
      </c>
      <c r="G8" s="1">
        <v>185000</v>
      </c>
      <c r="H8" s="1"/>
      <c r="I8" s="1"/>
      <c r="J8" s="6">
        <f t="shared" si="0"/>
        <v>185000</v>
      </c>
      <c r="K8" s="12" t="s">
        <v>73</v>
      </c>
      <c r="L8" s="11" t="s">
        <v>66</v>
      </c>
      <c r="N8" s="13"/>
    </row>
    <row r="9" spans="2:14" ht="36.75" customHeight="1">
      <c r="B9" s="54">
        <v>4</v>
      </c>
      <c r="C9" s="34" t="s">
        <v>32</v>
      </c>
      <c r="D9" s="34" t="s">
        <v>56</v>
      </c>
      <c r="E9" s="34"/>
      <c r="F9" s="37">
        <v>1423808</v>
      </c>
      <c r="G9" s="1">
        <v>1281427</v>
      </c>
      <c r="H9" s="1"/>
      <c r="I9" s="1"/>
      <c r="J9" s="6">
        <f t="shared" si="0"/>
        <v>1281427</v>
      </c>
      <c r="K9" s="7" t="s">
        <v>74</v>
      </c>
      <c r="L9" s="34" t="s">
        <v>66</v>
      </c>
      <c r="N9" s="13"/>
    </row>
    <row r="10" spans="2:14" ht="36.75" customHeight="1">
      <c r="B10" s="56"/>
      <c r="C10" s="35"/>
      <c r="D10" s="35"/>
      <c r="E10" s="35"/>
      <c r="F10" s="38"/>
      <c r="G10" s="1">
        <v>142381</v>
      </c>
      <c r="H10" s="1"/>
      <c r="I10" s="1"/>
      <c r="J10" s="6">
        <f t="shared" si="0"/>
        <v>142381</v>
      </c>
      <c r="K10" s="9" t="s">
        <v>75</v>
      </c>
      <c r="L10" s="35"/>
      <c r="N10" s="13"/>
    </row>
    <row r="11" spans="2:14" ht="36.75" customHeight="1">
      <c r="B11" s="55"/>
      <c r="C11" s="36"/>
      <c r="D11" s="36"/>
      <c r="E11" s="36" t="s">
        <v>9</v>
      </c>
      <c r="F11" s="39"/>
      <c r="G11" s="1">
        <v>35000</v>
      </c>
      <c r="H11" s="1"/>
      <c r="I11" s="1"/>
      <c r="J11" s="6">
        <f t="shared" si="0"/>
        <v>35000</v>
      </c>
      <c r="K11" s="12" t="s">
        <v>73</v>
      </c>
      <c r="L11" s="36"/>
      <c r="N11" s="8"/>
    </row>
    <row r="12" spans="2:14" ht="130.5" customHeight="1">
      <c r="B12" s="10">
        <v>5</v>
      </c>
      <c r="C12" s="11" t="s">
        <v>34</v>
      </c>
      <c r="D12" s="11" t="s">
        <v>58</v>
      </c>
      <c r="E12" s="11" t="s">
        <v>9</v>
      </c>
      <c r="F12" s="1">
        <v>1253026</v>
      </c>
      <c r="G12" s="1">
        <v>130000</v>
      </c>
      <c r="H12" s="1"/>
      <c r="I12" s="1"/>
      <c r="J12" s="6">
        <f t="shared" si="0"/>
        <v>130000</v>
      </c>
      <c r="K12" s="12" t="s">
        <v>73</v>
      </c>
      <c r="L12" s="11" t="s">
        <v>70</v>
      </c>
      <c r="N12" s="13"/>
    </row>
    <row r="13" spans="2:14" ht="81" customHeight="1">
      <c r="B13" s="10">
        <v>6</v>
      </c>
      <c r="C13" s="11" t="s">
        <v>77</v>
      </c>
      <c r="D13" s="11" t="s">
        <v>2</v>
      </c>
      <c r="E13" s="11" t="s">
        <v>9</v>
      </c>
      <c r="F13" s="1">
        <v>10857277</v>
      </c>
      <c r="G13" s="1">
        <v>353000</v>
      </c>
      <c r="H13" s="1"/>
      <c r="I13" s="1"/>
      <c r="J13" s="6">
        <f t="shared" si="0"/>
        <v>353000</v>
      </c>
      <c r="K13" s="12" t="s">
        <v>73</v>
      </c>
      <c r="L13" s="11" t="s">
        <v>70</v>
      </c>
      <c r="N13" s="13"/>
    </row>
    <row r="14" spans="2:14" ht="83.25" customHeight="1">
      <c r="B14" s="10">
        <v>7</v>
      </c>
      <c r="C14" s="11" t="s">
        <v>78</v>
      </c>
      <c r="D14" s="11" t="s">
        <v>46</v>
      </c>
      <c r="E14" s="11" t="s">
        <v>9</v>
      </c>
      <c r="F14" s="1">
        <v>5880721</v>
      </c>
      <c r="G14" s="1"/>
      <c r="H14" s="1"/>
      <c r="I14" s="1"/>
      <c r="J14" s="6">
        <f t="shared" si="0"/>
        <v>0</v>
      </c>
      <c r="K14" s="12"/>
      <c r="L14" s="11" t="s">
        <v>70</v>
      </c>
      <c r="N14" s="13"/>
    </row>
    <row r="15" spans="2:14" ht="113.25" customHeight="1">
      <c r="B15" s="10">
        <v>8</v>
      </c>
      <c r="C15" s="11" t="s">
        <v>5</v>
      </c>
      <c r="D15" s="11" t="s">
        <v>4</v>
      </c>
      <c r="E15" s="11" t="s">
        <v>9</v>
      </c>
      <c r="F15" s="1">
        <v>2833566</v>
      </c>
      <c r="G15" s="1">
        <v>47000</v>
      </c>
      <c r="H15" s="1"/>
      <c r="I15" s="1"/>
      <c r="J15" s="6">
        <f t="shared" si="0"/>
        <v>47000</v>
      </c>
      <c r="K15" s="12" t="s">
        <v>73</v>
      </c>
      <c r="L15" s="11" t="s">
        <v>70</v>
      </c>
      <c r="N15" s="13"/>
    </row>
    <row r="16" spans="2:14" ht="78" customHeight="1">
      <c r="B16" s="10">
        <v>9</v>
      </c>
      <c r="C16" s="14" t="s">
        <v>22</v>
      </c>
      <c r="D16" s="14" t="s">
        <v>44</v>
      </c>
      <c r="E16" s="14" t="s">
        <v>9</v>
      </c>
      <c r="F16" s="15">
        <v>8222161</v>
      </c>
      <c r="G16" s="15"/>
      <c r="H16" s="15"/>
      <c r="I16" s="15"/>
      <c r="J16" s="6">
        <f t="shared" si="0"/>
        <v>0</v>
      </c>
      <c r="K16" s="16"/>
      <c r="L16" s="14" t="s">
        <v>70</v>
      </c>
      <c r="N16" s="13"/>
    </row>
    <row r="17" spans="1:118" ht="83.25" customHeight="1">
      <c r="B17" s="10">
        <v>10</v>
      </c>
      <c r="C17" s="11" t="s">
        <v>27</v>
      </c>
      <c r="D17" s="11" t="s">
        <v>50</v>
      </c>
      <c r="E17" s="11" t="s">
        <v>64</v>
      </c>
      <c r="F17" s="1">
        <v>2841290</v>
      </c>
      <c r="G17" s="1">
        <v>2550000</v>
      </c>
      <c r="H17" s="1"/>
      <c r="I17" s="1"/>
      <c r="J17" s="6">
        <f t="shared" si="0"/>
        <v>2550000</v>
      </c>
      <c r="K17" s="12" t="s">
        <v>73</v>
      </c>
      <c r="L17" s="11" t="s">
        <v>67</v>
      </c>
      <c r="N17" s="8"/>
    </row>
    <row r="18" spans="1:118" ht="78" customHeight="1">
      <c r="B18" s="10">
        <v>11</v>
      </c>
      <c r="C18" s="11" t="s">
        <v>33</v>
      </c>
      <c r="D18" s="11" t="s">
        <v>57</v>
      </c>
      <c r="E18" s="11" t="s">
        <v>65</v>
      </c>
      <c r="F18" s="1">
        <v>1378924</v>
      </c>
      <c r="G18" s="1">
        <v>1352174</v>
      </c>
      <c r="H18" s="1"/>
      <c r="I18" s="1"/>
      <c r="J18" s="6">
        <f t="shared" si="0"/>
        <v>1352174</v>
      </c>
      <c r="K18" s="12" t="s">
        <v>73</v>
      </c>
      <c r="L18" s="11" t="s">
        <v>67</v>
      </c>
      <c r="N18" s="8"/>
    </row>
    <row r="19" spans="1:118" ht="116.25" customHeight="1">
      <c r="B19" s="10">
        <v>12</v>
      </c>
      <c r="C19" s="11" t="s">
        <v>16</v>
      </c>
      <c r="D19" s="11" t="s">
        <v>37</v>
      </c>
      <c r="E19" s="11" t="s">
        <v>60</v>
      </c>
      <c r="F19" s="1">
        <v>31000000</v>
      </c>
      <c r="G19" s="1">
        <v>6788976</v>
      </c>
      <c r="H19" s="1"/>
      <c r="I19" s="1"/>
      <c r="J19" s="6">
        <f t="shared" si="0"/>
        <v>6788976</v>
      </c>
      <c r="K19" s="12" t="s">
        <v>73</v>
      </c>
      <c r="L19" s="11" t="s">
        <v>71</v>
      </c>
      <c r="N19" s="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118" ht="125.25" hidden="1" customHeight="1">
      <c r="B20" s="10">
        <v>10</v>
      </c>
      <c r="C20" s="17"/>
      <c r="D20" s="17"/>
      <c r="E20" s="17"/>
      <c r="F20" s="17"/>
      <c r="G20" s="17"/>
      <c r="H20" s="17"/>
      <c r="I20" s="17"/>
      <c r="J20" s="6">
        <f t="shared" si="0"/>
        <v>0</v>
      </c>
      <c r="K20" s="17"/>
      <c r="L20" s="17"/>
      <c r="O20" s="3"/>
      <c r="P20" s="3"/>
      <c r="Q20" s="3"/>
      <c r="R20" s="3"/>
      <c r="S20" s="3"/>
      <c r="T20" s="3"/>
      <c r="U20" s="3"/>
      <c r="V20" s="3"/>
    </row>
    <row r="21" spans="1:118" s="5" customFormat="1" ht="99.75" customHeight="1">
      <c r="A21" s="10"/>
      <c r="B21" s="10">
        <v>13</v>
      </c>
      <c r="C21" s="11" t="s">
        <v>19</v>
      </c>
      <c r="D21" s="11" t="s">
        <v>41</v>
      </c>
      <c r="E21" s="11" t="s">
        <v>61</v>
      </c>
      <c r="F21" s="1">
        <v>12636063</v>
      </c>
      <c r="G21" s="1"/>
      <c r="H21" s="1"/>
      <c r="I21" s="1"/>
      <c r="J21" s="6">
        <f t="shared" si="0"/>
        <v>0</v>
      </c>
      <c r="K21" s="12"/>
      <c r="L21" s="11" t="s">
        <v>69</v>
      </c>
      <c r="M21" s="18"/>
      <c r="N21" s="1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</row>
    <row r="22" spans="1:118" ht="27" customHeight="1">
      <c r="B22" s="10"/>
      <c r="C22" s="42" t="s">
        <v>1</v>
      </c>
      <c r="D22" s="43"/>
      <c r="E22" s="43"/>
      <c r="F22" s="43"/>
      <c r="G22" s="43"/>
      <c r="H22" s="43"/>
      <c r="I22" s="43"/>
      <c r="J22" s="43"/>
      <c r="K22" s="43"/>
      <c r="L22" s="44"/>
    </row>
    <row r="23" spans="1:118" ht="114" customHeight="1">
      <c r="B23" s="10">
        <v>14</v>
      </c>
      <c r="C23" s="11" t="s">
        <v>15</v>
      </c>
      <c r="D23" s="11" t="s">
        <v>36</v>
      </c>
      <c r="E23" s="11" t="s">
        <v>11</v>
      </c>
      <c r="F23" s="1">
        <v>48319405</v>
      </c>
      <c r="G23" s="1">
        <v>11600000</v>
      </c>
      <c r="H23" s="1"/>
      <c r="I23" s="1"/>
      <c r="J23" s="1">
        <f>G23+H23+I23</f>
        <v>11600000</v>
      </c>
      <c r="K23" s="12" t="s">
        <v>75</v>
      </c>
      <c r="L23" s="11" t="s">
        <v>71</v>
      </c>
    </row>
    <row r="24" spans="1:118" ht="120" customHeight="1">
      <c r="B24" s="10">
        <v>15</v>
      </c>
      <c r="C24" s="11" t="s">
        <v>18</v>
      </c>
      <c r="D24" s="11" t="s">
        <v>39</v>
      </c>
      <c r="E24" s="11" t="s">
        <v>11</v>
      </c>
      <c r="F24" s="1">
        <v>25060000</v>
      </c>
      <c r="G24" s="1">
        <v>3800000</v>
      </c>
      <c r="H24" s="1"/>
      <c r="I24" s="1"/>
      <c r="J24" s="1">
        <f t="shared" ref="J24:J50" si="1">G24+H24+I24</f>
        <v>3800000</v>
      </c>
      <c r="K24" s="12" t="s">
        <v>73</v>
      </c>
      <c r="L24" s="11" t="s">
        <v>71</v>
      </c>
    </row>
    <row r="25" spans="1:118" ht="120" customHeight="1">
      <c r="B25" s="10">
        <v>16</v>
      </c>
      <c r="C25" s="11" t="s">
        <v>8</v>
      </c>
      <c r="D25" s="11" t="s">
        <v>40</v>
      </c>
      <c r="E25" s="11" t="s">
        <v>11</v>
      </c>
      <c r="F25" s="1">
        <v>16550000</v>
      </c>
      <c r="G25" s="1"/>
      <c r="H25" s="1"/>
      <c r="I25" s="1"/>
      <c r="J25" s="1">
        <f t="shared" si="1"/>
        <v>0</v>
      </c>
      <c r="K25" s="12"/>
      <c r="L25" s="11" t="s">
        <v>71</v>
      </c>
    </row>
    <row r="26" spans="1:118" ht="55.5" customHeight="1">
      <c r="B26" s="54">
        <v>17</v>
      </c>
      <c r="C26" s="34" t="s">
        <v>20</v>
      </c>
      <c r="D26" s="57" t="s">
        <v>42</v>
      </c>
      <c r="E26" s="34" t="s">
        <v>9</v>
      </c>
      <c r="F26" s="37">
        <v>11111112</v>
      </c>
      <c r="G26" s="15">
        <v>10000000</v>
      </c>
      <c r="H26" s="1"/>
      <c r="I26" s="1"/>
      <c r="J26" s="1">
        <f t="shared" si="1"/>
        <v>10000000</v>
      </c>
      <c r="K26" s="7" t="s">
        <v>74</v>
      </c>
      <c r="L26" s="34" t="s">
        <v>70</v>
      </c>
    </row>
    <row r="27" spans="1:118" ht="62.25" customHeight="1">
      <c r="B27" s="55"/>
      <c r="C27" s="36"/>
      <c r="D27" s="59"/>
      <c r="E27" s="36"/>
      <c r="F27" s="39"/>
      <c r="G27" s="15">
        <v>1111112</v>
      </c>
      <c r="H27" s="1"/>
      <c r="I27" s="1"/>
      <c r="J27" s="1">
        <f t="shared" si="1"/>
        <v>1111112</v>
      </c>
      <c r="K27" s="9" t="s">
        <v>75</v>
      </c>
      <c r="L27" s="36"/>
    </row>
    <row r="28" spans="1:118" ht="52.5" customHeight="1">
      <c r="B28" s="49">
        <v>18</v>
      </c>
      <c r="C28" s="34" t="s">
        <v>29</v>
      </c>
      <c r="D28" s="57" t="s">
        <v>53</v>
      </c>
      <c r="E28" s="50" t="s">
        <v>9</v>
      </c>
      <c r="F28" s="37">
        <v>2096446</v>
      </c>
      <c r="G28" s="1">
        <v>2311300</v>
      </c>
      <c r="H28" s="1"/>
      <c r="I28" s="1"/>
      <c r="J28" s="1">
        <f t="shared" si="1"/>
        <v>2311300</v>
      </c>
      <c r="K28" s="12" t="s">
        <v>74</v>
      </c>
      <c r="L28" s="50" t="s">
        <v>70</v>
      </c>
    </row>
    <row r="29" spans="1:118" ht="45.75" customHeight="1">
      <c r="B29" s="39"/>
      <c r="C29" s="53"/>
      <c r="D29" s="58"/>
      <c r="E29" s="51"/>
      <c r="F29" s="52"/>
      <c r="G29" s="1">
        <v>256813</v>
      </c>
      <c r="H29" s="1"/>
      <c r="I29" s="1"/>
      <c r="J29" s="1">
        <f t="shared" si="1"/>
        <v>256813</v>
      </c>
      <c r="K29" s="20" t="s">
        <v>75</v>
      </c>
      <c r="L29" s="51"/>
    </row>
    <row r="30" spans="1:118" ht="139.5" customHeight="1">
      <c r="B30" s="10">
        <v>19</v>
      </c>
      <c r="C30" s="11" t="s">
        <v>6</v>
      </c>
      <c r="D30" s="11" t="s">
        <v>51</v>
      </c>
      <c r="E30" s="11" t="s">
        <v>9</v>
      </c>
      <c r="F30" s="1">
        <v>2645090</v>
      </c>
      <c r="G30" s="1"/>
      <c r="H30" s="1"/>
      <c r="I30" s="1"/>
      <c r="J30" s="1">
        <f t="shared" si="1"/>
        <v>0</v>
      </c>
      <c r="K30" s="12"/>
      <c r="L30" s="11" t="s">
        <v>70</v>
      </c>
    </row>
    <row r="31" spans="1:118" ht="95.25" customHeight="1">
      <c r="B31" s="10">
        <v>20</v>
      </c>
      <c r="C31" s="11" t="s">
        <v>21</v>
      </c>
      <c r="D31" s="11" t="s">
        <v>43</v>
      </c>
      <c r="E31" s="11" t="s">
        <v>62</v>
      </c>
      <c r="F31" s="1">
        <v>10300000</v>
      </c>
      <c r="G31" s="1">
        <v>3921190</v>
      </c>
      <c r="H31" s="1"/>
      <c r="I31" s="1"/>
      <c r="J31" s="1">
        <f t="shared" si="1"/>
        <v>3921190</v>
      </c>
      <c r="K31" s="12" t="s">
        <v>75</v>
      </c>
      <c r="L31" s="11" t="s">
        <v>71</v>
      </c>
    </row>
    <row r="32" spans="1:118" ht="45.75" hidden="1" customHeight="1">
      <c r="B32" s="10">
        <v>19</v>
      </c>
      <c r="C32" s="17"/>
      <c r="D32" s="17"/>
      <c r="E32" s="17"/>
      <c r="F32" s="17"/>
      <c r="G32" s="17"/>
      <c r="H32" s="17"/>
      <c r="I32" s="17"/>
      <c r="J32" s="1">
        <f t="shared" si="1"/>
        <v>0</v>
      </c>
      <c r="K32" s="17"/>
      <c r="L32" s="17"/>
    </row>
    <row r="33" spans="2:12" ht="95.25" customHeight="1">
      <c r="B33" s="10">
        <v>21</v>
      </c>
      <c r="C33" s="11" t="s">
        <v>25</v>
      </c>
      <c r="D33" s="11" t="s">
        <v>48</v>
      </c>
      <c r="E33" s="11" t="s">
        <v>62</v>
      </c>
      <c r="F33" s="1">
        <v>3500000</v>
      </c>
      <c r="G33" s="1">
        <v>3500000</v>
      </c>
      <c r="H33" s="1"/>
      <c r="I33" s="1"/>
      <c r="J33" s="1">
        <f t="shared" si="1"/>
        <v>3500000</v>
      </c>
      <c r="K33" s="12" t="s">
        <v>73</v>
      </c>
      <c r="L33" s="11" t="s">
        <v>67</v>
      </c>
    </row>
    <row r="34" spans="2:12" ht="117" customHeight="1">
      <c r="B34" s="10">
        <v>22</v>
      </c>
      <c r="C34" s="11" t="s">
        <v>28</v>
      </c>
      <c r="D34" s="11" t="s">
        <v>52</v>
      </c>
      <c r="E34" s="11" t="s">
        <v>62</v>
      </c>
      <c r="F34" s="1">
        <v>2500000</v>
      </c>
      <c r="G34" s="1">
        <v>2500000</v>
      </c>
      <c r="H34" s="1"/>
      <c r="I34" s="1"/>
      <c r="J34" s="1">
        <f t="shared" si="1"/>
        <v>2500000</v>
      </c>
      <c r="K34" s="12" t="s">
        <v>73</v>
      </c>
      <c r="L34" s="11" t="s">
        <v>71</v>
      </c>
    </row>
    <row r="35" spans="2:12" ht="95.25" customHeight="1">
      <c r="B35" s="10">
        <v>23</v>
      </c>
      <c r="C35" s="11" t="s">
        <v>30</v>
      </c>
      <c r="D35" s="11" t="s">
        <v>54</v>
      </c>
      <c r="E35" s="11" t="s">
        <v>62</v>
      </c>
      <c r="F35" s="1">
        <v>1908000</v>
      </c>
      <c r="G35" s="1">
        <v>2000000</v>
      </c>
      <c r="H35" s="1"/>
      <c r="I35" s="1"/>
      <c r="J35" s="1">
        <f t="shared" si="1"/>
        <v>2000000</v>
      </c>
      <c r="K35" s="12" t="s">
        <v>73</v>
      </c>
      <c r="L35" s="11" t="s">
        <v>67</v>
      </c>
    </row>
    <row r="36" spans="2:12" ht="95.25" customHeight="1">
      <c r="B36" s="10">
        <v>24</v>
      </c>
      <c r="C36" s="11" t="s">
        <v>7</v>
      </c>
      <c r="D36" s="11" t="s">
        <v>3</v>
      </c>
      <c r="E36" s="11" t="s">
        <v>10</v>
      </c>
      <c r="F36" s="1">
        <v>4400000</v>
      </c>
      <c r="G36" s="1"/>
      <c r="H36" s="1"/>
      <c r="I36" s="1"/>
      <c r="J36" s="1">
        <f t="shared" si="1"/>
        <v>0</v>
      </c>
      <c r="K36" s="12"/>
      <c r="L36" s="11" t="s">
        <v>68</v>
      </c>
    </row>
    <row r="37" spans="2:12" ht="67.5" customHeight="1">
      <c r="B37" s="10">
        <v>25</v>
      </c>
      <c r="C37" s="11" t="s">
        <v>26</v>
      </c>
      <c r="D37" s="11" t="s">
        <v>49</v>
      </c>
      <c r="E37" s="11" t="s">
        <v>10</v>
      </c>
      <c r="F37" s="1">
        <v>3490000</v>
      </c>
      <c r="G37" s="1"/>
      <c r="H37" s="1"/>
      <c r="I37" s="1"/>
      <c r="J37" s="1">
        <f t="shared" si="1"/>
        <v>0</v>
      </c>
      <c r="K37" s="12"/>
      <c r="L37" s="11" t="s">
        <v>72</v>
      </c>
    </row>
    <row r="38" spans="2:12" ht="96" customHeight="1">
      <c r="B38" s="10">
        <v>26</v>
      </c>
      <c r="C38" s="11" t="s">
        <v>24</v>
      </c>
      <c r="D38" s="11" t="s">
        <v>47</v>
      </c>
      <c r="E38" s="11" t="s">
        <v>63</v>
      </c>
      <c r="F38" s="1">
        <v>3800000</v>
      </c>
      <c r="G38" s="1"/>
      <c r="H38" s="1"/>
      <c r="I38" s="1"/>
      <c r="J38" s="1">
        <f t="shared" si="1"/>
        <v>0</v>
      </c>
      <c r="K38" s="12"/>
      <c r="L38" s="21" t="s">
        <v>71</v>
      </c>
    </row>
    <row r="39" spans="2:12" ht="75.75" hidden="1" customHeight="1">
      <c r="B39" s="10">
        <v>23</v>
      </c>
      <c r="C39" s="17"/>
      <c r="D39" s="17"/>
      <c r="E39" s="17"/>
      <c r="F39" s="17"/>
      <c r="G39" s="17"/>
      <c r="H39" s="17"/>
      <c r="I39" s="17"/>
      <c r="J39" s="1">
        <f t="shared" si="1"/>
        <v>0</v>
      </c>
      <c r="K39" s="17"/>
      <c r="L39" s="17"/>
    </row>
    <row r="40" spans="2:12" ht="59.25" hidden="1" customHeight="1">
      <c r="B40" s="10">
        <v>24</v>
      </c>
      <c r="C40" s="17"/>
      <c r="D40" s="17"/>
      <c r="E40" s="17"/>
      <c r="F40" s="17"/>
      <c r="G40" s="17"/>
      <c r="H40" s="17"/>
      <c r="I40" s="17"/>
      <c r="J40" s="1">
        <f t="shared" si="1"/>
        <v>0</v>
      </c>
      <c r="K40" s="17"/>
      <c r="L40" s="17"/>
    </row>
    <row r="41" spans="2:12" ht="95.25" hidden="1" customHeight="1">
      <c r="B41" s="10">
        <v>26</v>
      </c>
      <c r="C41" s="17"/>
      <c r="D41" s="17"/>
      <c r="E41" s="17"/>
      <c r="F41" s="17"/>
      <c r="G41" s="17"/>
      <c r="H41" s="17"/>
      <c r="I41" s="17"/>
      <c r="J41" s="1">
        <f t="shared" si="1"/>
        <v>0</v>
      </c>
      <c r="K41" s="17"/>
      <c r="L41" s="17"/>
    </row>
    <row r="42" spans="2:12" ht="95.25" hidden="1" customHeight="1">
      <c r="B42" s="10">
        <v>27</v>
      </c>
      <c r="C42" s="17"/>
      <c r="D42" s="17"/>
      <c r="E42" s="17"/>
      <c r="F42" s="17"/>
      <c r="G42" s="17"/>
      <c r="H42" s="17"/>
      <c r="I42" s="17"/>
      <c r="J42" s="1">
        <f t="shared" si="1"/>
        <v>0</v>
      </c>
      <c r="K42" s="17"/>
      <c r="L42" s="17"/>
    </row>
    <row r="43" spans="2:12" ht="69" hidden="1" customHeight="1">
      <c r="B43" s="10">
        <v>28</v>
      </c>
      <c r="C43" s="17"/>
      <c r="D43" s="17"/>
      <c r="E43" s="17"/>
      <c r="F43" s="17"/>
      <c r="G43" s="17"/>
      <c r="H43" s="17"/>
      <c r="I43" s="17"/>
      <c r="J43" s="1">
        <f t="shared" si="1"/>
        <v>0</v>
      </c>
      <c r="K43" s="17"/>
      <c r="L43" s="17"/>
    </row>
    <row r="44" spans="2:12" ht="46.5" hidden="1" customHeight="1">
      <c r="B44" s="10">
        <v>29</v>
      </c>
      <c r="C44" s="17"/>
      <c r="D44" s="17"/>
      <c r="E44" s="17"/>
      <c r="F44" s="17"/>
      <c r="G44" s="17"/>
      <c r="H44" s="17"/>
      <c r="I44" s="17"/>
      <c r="J44" s="1">
        <f t="shared" si="1"/>
        <v>0</v>
      </c>
      <c r="K44" s="17"/>
      <c r="L44" s="17"/>
    </row>
    <row r="45" spans="2:12" ht="75.75" customHeight="1">
      <c r="B45" s="10">
        <v>27</v>
      </c>
      <c r="C45" s="11" t="s">
        <v>35</v>
      </c>
      <c r="D45" s="11" t="s">
        <v>59</v>
      </c>
      <c r="E45" s="11" t="s">
        <v>64</v>
      </c>
      <c r="F45" s="1">
        <v>165001</v>
      </c>
      <c r="G45" s="1">
        <v>165000</v>
      </c>
      <c r="H45" s="1"/>
      <c r="I45" s="1"/>
      <c r="J45" s="1">
        <f t="shared" si="1"/>
        <v>165000</v>
      </c>
      <c r="K45" s="12" t="s">
        <v>73</v>
      </c>
      <c r="L45" s="11" t="s">
        <v>67</v>
      </c>
    </row>
    <row r="46" spans="2:12" ht="75.75" customHeight="1">
      <c r="B46" s="10">
        <v>28</v>
      </c>
      <c r="C46" s="11" t="s">
        <v>93</v>
      </c>
      <c r="D46" s="11" t="s">
        <v>102</v>
      </c>
      <c r="E46" s="11" t="s">
        <v>60</v>
      </c>
      <c r="F46" s="1">
        <v>3200000</v>
      </c>
      <c r="G46" s="1"/>
      <c r="H46" s="1"/>
      <c r="I46" s="1"/>
      <c r="J46" s="1">
        <f t="shared" si="1"/>
        <v>0</v>
      </c>
      <c r="K46" s="12"/>
      <c r="L46" s="21" t="s">
        <v>71</v>
      </c>
    </row>
    <row r="47" spans="2:12" ht="75.75" customHeight="1">
      <c r="B47" s="10">
        <v>29</v>
      </c>
      <c r="C47" s="11" t="s">
        <v>94</v>
      </c>
      <c r="D47" s="11" t="s">
        <v>98</v>
      </c>
      <c r="E47" s="11" t="s">
        <v>91</v>
      </c>
      <c r="F47" s="1">
        <v>2700000</v>
      </c>
      <c r="G47" s="1"/>
      <c r="H47" s="1"/>
      <c r="I47" s="1"/>
      <c r="J47" s="1">
        <f t="shared" si="1"/>
        <v>0</v>
      </c>
      <c r="K47" s="12"/>
      <c r="L47" s="21" t="s">
        <v>71</v>
      </c>
    </row>
    <row r="48" spans="2:12" ht="77.25" customHeight="1">
      <c r="B48" s="10">
        <v>30</v>
      </c>
      <c r="C48" s="11" t="s">
        <v>95</v>
      </c>
      <c r="D48" s="11" t="s">
        <v>99</v>
      </c>
      <c r="E48" s="11" t="s">
        <v>9</v>
      </c>
      <c r="F48" s="1">
        <v>302000000</v>
      </c>
      <c r="G48" s="1"/>
      <c r="H48" s="1"/>
      <c r="I48" s="1"/>
      <c r="J48" s="1">
        <f t="shared" si="1"/>
        <v>0</v>
      </c>
      <c r="K48" s="12"/>
      <c r="L48" s="21" t="s">
        <v>71</v>
      </c>
    </row>
    <row r="49" spans="2:12" ht="78.75" customHeight="1">
      <c r="B49" s="10">
        <v>31</v>
      </c>
      <c r="C49" s="11" t="s">
        <v>96</v>
      </c>
      <c r="D49" s="11" t="s">
        <v>100</v>
      </c>
      <c r="E49" s="11" t="s">
        <v>92</v>
      </c>
      <c r="F49" s="1">
        <v>2600000</v>
      </c>
      <c r="G49" s="1">
        <v>2651000</v>
      </c>
      <c r="H49" s="1"/>
      <c r="I49" s="1"/>
      <c r="J49" s="1">
        <f t="shared" si="1"/>
        <v>2651000</v>
      </c>
      <c r="K49" s="12" t="s">
        <v>73</v>
      </c>
      <c r="L49" s="21" t="s">
        <v>71</v>
      </c>
    </row>
    <row r="50" spans="2:12" ht="102" customHeight="1">
      <c r="B50" s="10">
        <v>32</v>
      </c>
      <c r="C50" s="11" t="s">
        <v>97</v>
      </c>
      <c r="D50" s="11" t="s">
        <v>101</v>
      </c>
      <c r="E50" s="11" t="s">
        <v>92</v>
      </c>
      <c r="F50" s="1">
        <v>2300000</v>
      </c>
      <c r="G50" s="1">
        <v>2316000</v>
      </c>
      <c r="H50" s="1"/>
      <c r="I50" s="1"/>
      <c r="J50" s="1">
        <f t="shared" si="1"/>
        <v>2316000</v>
      </c>
      <c r="K50" s="12" t="s">
        <v>73</v>
      </c>
      <c r="L50" s="21" t="s">
        <v>71</v>
      </c>
    </row>
    <row r="51" spans="2:12" s="17" customFormat="1" ht="25.5" customHeight="1">
      <c r="B51" s="22"/>
      <c r="C51" s="11"/>
      <c r="D51" s="11" t="s">
        <v>86</v>
      </c>
      <c r="E51" s="11"/>
      <c r="F51" s="1">
        <f>F5+F7+F8+F9+F12+F13+F14+F15+F16+F17+F18+F19+F21</f>
        <v>116053418</v>
      </c>
      <c r="G51" s="1">
        <f>G5+G6+G7+G8+G9+G10+G11+G12+G13+G14+G15+G16+G17+G18+G19+G21</f>
        <v>49238147</v>
      </c>
      <c r="H51" s="1">
        <f t="shared" ref="H51:J51" si="2">H5+H6+H7+H8+H9+H10+H11+H12+H13+H14+H15+H16+H17+H18+H19+H21</f>
        <v>0</v>
      </c>
      <c r="I51" s="1">
        <f t="shared" si="2"/>
        <v>0</v>
      </c>
      <c r="J51" s="1">
        <f t="shared" si="2"/>
        <v>49238147</v>
      </c>
      <c r="K51" s="12"/>
      <c r="L51" s="11"/>
    </row>
    <row r="52" spans="2:12" s="17" customFormat="1" ht="27" customHeight="1">
      <c r="B52" s="23"/>
      <c r="C52" s="24"/>
      <c r="D52" s="25" t="s">
        <v>12</v>
      </c>
      <c r="E52" s="24"/>
      <c r="F52" s="1">
        <f>F23+F24+F25+F26+F28+F30+F31+F33+F34+F35+F36+F37+F38+F45+F46+F47+F48+F49+F50</f>
        <v>448645054</v>
      </c>
      <c r="G52" s="1">
        <f>G23+G24+G25+G26+G27++G28+G29+G30+G31+G33+G34+G35+G36+G37+G38+G45+G46+G47+G48+G49+G50</f>
        <v>46132415</v>
      </c>
      <c r="H52" s="1">
        <f t="shared" ref="H52:J52" si="3">H23+H24+H25+H26+H27+H28+H29+H30+H31+H33+H34+H35+H36+H37+H45+H46+H47+H48+H49+H50</f>
        <v>0</v>
      </c>
      <c r="I52" s="1">
        <f t="shared" si="3"/>
        <v>0</v>
      </c>
      <c r="J52" s="1">
        <f t="shared" si="3"/>
        <v>46132415</v>
      </c>
      <c r="K52" s="24"/>
      <c r="L52" s="24"/>
    </row>
    <row r="53" spans="2:12" s="17" customFormat="1" ht="27" customHeight="1">
      <c r="B53" s="23"/>
      <c r="C53" s="24"/>
      <c r="D53" s="26" t="s">
        <v>13</v>
      </c>
      <c r="E53" s="27"/>
      <c r="F53" s="28">
        <f>F51+F52</f>
        <v>564698472</v>
      </c>
      <c r="G53" s="28">
        <f>G51+G52</f>
        <v>95370562</v>
      </c>
      <c r="H53" s="28">
        <f>H51+H52</f>
        <v>0</v>
      </c>
      <c r="I53" s="28">
        <f>I51+I52</f>
        <v>0</v>
      </c>
      <c r="J53" s="28">
        <f>J51+J52</f>
        <v>95370562</v>
      </c>
      <c r="K53" s="24"/>
      <c r="L53" s="24"/>
    </row>
    <row r="54" spans="2:12" ht="27" hidden="1" customHeight="1">
      <c r="B54" s="5"/>
      <c r="C54" s="29"/>
      <c r="D54" s="30"/>
      <c r="E54" s="29"/>
      <c r="F54" s="29"/>
      <c r="G54" s="29"/>
      <c r="H54" s="29"/>
      <c r="I54" s="29"/>
      <c r="J54" s="29"/>
      <c r="K54" s="29"/>
      <c r="L54" s="29"/>
    </row>
    <row r="55" spans="2:12" ht="27" hidden="1" customHeight="1">
      <c r="B55" s="5"/>
      <c r="C55" s="29"/>
      <c r="D55" s="30"/>
      <c r="E55" s="29"/>
      <c r="F55" s="29"/>
      <c r="G55" s="29"/>
      <c r="H55" s="29"/>
      <c r="I55" s="29"/>
      <c r="J55" s="29"/>
      <c r="K55" s="29"/>
      <c r="L55" s="29"/>
    </row>
    <row r="56" spans="2:12" ht="27" hidden="1" customHeight="1">
      <c r="B56" s="5"/>
      <c r="C56" s="29"/>
      <c r="D56" s="30"/>
      <c r="E56" s="29"/>
      <c r="F56" s="29"/>
      <c r="G56" s="29"/>
      <c r="H56" s="29"/>
      <c r="I56" s="29"/>
      <c r="J56" s="29"/>
      <c r="K56" s="29"/>
      <c r="L56" s="29"/>
    </row>
    <row r="57" spans="2:12" ht="27" hidden="1" customHeight="1">
      <c r="B57" s="5"/>
      <c r="C57" s="29"/>
      <c r="D57" s="31"/>
      <c r="E57" s="29"/>
      <c r="F57" s="29"/>
      <c r="G57" s="29"/>
      <c r="H57" s="29"/>
      <c r="I57" s="29"/>
      <c r="J57" s="29"/>
      <c r="K57" s="29"/>
      <c r="L57" s="29"/>
    </row>
    <row r="58" spans="2:12" ht="27" hidden="1" customHeight="1">
      <c r="B58" s="5"/>
      <c r="C58" s="29"/>
      <c r="D58" s="31"/>
      <c r="E58" s="29"/>
      <c r="F58" s="29"/>
      <c r="G58" s="29"/>
      <c r="H58" s="29"/>
      <c r="I58" s="29"/>
      <c r="J58" s="29"/>
      <c r="K58" s="29"/>
      <c r="L58" s="29"/>
    </row>
    <row r="59" spans="2:12"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2:12" s="17" customFormat="1" ht="56.25">
      <c r="D60" s="32" t="s">
        <v>89</v>
      </c>
      <c r="G60" s="33"/>
      <c r="H60" s="17" t="s">
        <v>88</v>
      </c>
    </row>
    <row r="61" spans="2:12" s="17" customFormat="1" ht="18.75">
      <c r="G61" s="33"/>
    </row>
    <row r="62" spans="2:12" s="17" customFormat="1" ht="37.5">
      <c r="D62" s="32" t="s">
        <v>103</v>
      </c>
      <c r="H62" s="17" t="s">
        <v>87</v>
      </c>
    </row>
  </sheetData>
  <mergeCells count="36">
    <mergeCell ref="L5:L6"/>
    <mergeCell ref="B28:B29"/>
    <mergeCell ref="C28:C29"/>
    <mergeCell ref="D28:D29"/>
    <mergeCell ref="E28:E29"/>
    <mergeCell ref="F28:F29"/>
    <mergeCell ref="L28:L29"/>
    <mergeCell ref="B26:B27"/>
    <mergeCell ref="C26:C27"/>
    <mergeCell ref="D26:D27"/>
    <mergeCell ref="E26:E27"/>
    <mergeCell ref="F26:F27"/>
    <mergeCell ref="L26:L27"/>
    <mergeCell ref="B9:B11"/>
    <mergeCell ref="C9:C11"/>
    <mergeCell ref="C4:L4"/>
    <mergeCell ref="C22:L22"/>
    <mergeCell ref="B1:M1"/>
    <mergeCell ref="B2:B3"/>
    <mergeCell ref="C2:C3"/>
    <mergeCell ref="D2:D3"/>
    <mergeCell ref="E2:E3"/>
    <mergeCell ref="F2:F3"/>
    <mergeCell ref="G2:J2"/>
    <mergeCell ref="K2:K3"/>
    <mergeCell ref="L2:L3"/>
    <mergeCell ref="B5:B6"/>
    <mergeCell ref="C5:C6"/>
    <mergeCell ref="D5:D6"/>
    <mergeCell ref="E5:E6"/>
    <mergeCell ref="F5:F6"/>
    <mergeCell ref="D9:D11"/>
    <mergeCell ref="E9:E11"/>
    <mergeCell ref="F9:F11"/>
    <mergeCell ref="L9:L11"/>
    <mergeCell ref="C59:L59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50" fitToHeight="6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Finvid8</dc:creator>
  <cp:lastModifiedBy>Finvid8</cp:lastModifiedBy>
  <cp:lastPrinted>2026-07-13T13:20:33Z</cp:lastPrinted>
  <dcterms:created xsi:type="dcterms:W3CDTF">2026-03-25T09:41:06Z</dcterms:created>
  <dcterms:modified xsi:type="dcterms:W3CDTF">2026-07-13T13:20:56Z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2026-03-25T00:00:00Z</vt:filetime>
  </property>
  <property fmtid="{D5CDD505-2E9C-101B-9397-08002B2CF9AE}" pid="3" name="LastSaved">
    <vt:filetime>2026-03-25T00:00:00Z</vt:filetime>
  </property>
  <property fmtid="{D5CDD505-2E9C-101B-9397-08002B2CF9AE}" pid="4" name="Producer">
    <vt:lpwstr>iLovePDF</vt:lpwstr>
  </property>
</Properties>
</file>